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710" tabRatio="746" activeTab="0"/>
  </bookViews>
  <sheets>
    <sheet name="ODM Jeugd" sheetId="1" r:id="rId1"/>
    <sheet name="ODM" sheetId="2" r:id="rId2"/>
    <sheet name="DPA" sheetId="3" r:id="rId3"/>
    <sheet name="Puntenlijst Epo " sheetId="4" r:id="rId4"/>
    <sheet name="Puntenlijst Dpo  " sheetId="5" r:id="rId5"/>
    <sheet name="Puntenlijst Mpo " sheetId="6" r:id="rId6"/>
    <sheet name="Puntenlijst Epa" sheetId="7" r:id="rId7"/>
    <sheet name="Puntenlijst Jeugd" sheetId="8" r:id="rId8"/>
    <sheet name="Puntenlijst Mpa" sheetId="9" state="hidden" r:id="rId9"/>
  </sheets>
  <definedNames/>
  <calcPr fullCalcOnLoad="1"/>
</workbook>
</file>

<file path=xl/sharedStrings.xml><?xml version="1.0" encoding="utf-8"?>
<sst xmlns="http://schemas.openxmlformats.org/spreadsheetml/2006/main" count="610" uniqueCount="128">
  <si>
    <t>Naam organisatie</t>
  </si>
  <si>
    <t>Datum:</t>
  </si>
  <si>
    <t>Rubriek :</t>
  </si>
  <si>
    <t>Enkelspan pony</t>
  </si>
  <si>
    <t>Enkelspan paard</t>
  </si>
  <si>
    <t>Meerspan pony</t>
  </si>
  <si>
    <t>Meerspan paard</t>
  </si>
  <si>
    <t>Kinderen (onder 12 jaar)</t>
  </si>
  <si>
    <t>Tijd</t>
  </si>
  <si>
    <t>Hind.</t>
  </si>
  <si>
    <t>Start</t>
  </si>
  <si>
    <t>Rubriek</t>
  </si>
  <si>
    <t>Naam</t>
  </si>
  <si>
    <t>Woonplaats</t>
  </si>
  <si>
    <t>Uitslag</t>
  </si>
  <si>
    <t>Straf-</t>
  </si>
  <si>
    <t>Over</t>
  </si>
  <si>
    <t>Str.punten</t>
  </si>
  <si>
    <t>nr.</t>
  </si>
  <si>
    <t>parkoers</t>
  </si>
  <si>
    <t>sec.</t>
  </si>
  <si>
    <t>str.p</t>
  </si>
  <si>
    <t>totaal</t>
  </si>
  <si>
    <t>Tweespan paard</t>
  </si>
  <si>
    <t>Tweespan pony</t>
  </si>
  <si>
    <t>Weg-</t>
  </si>
  <si>
    <t>K</t>
  </si>
  <si>
    <t>Max tijd A traject</t>
  </si>
  <si>
    <t>Tijd in sec</t>
  </si>
  <si>
    <t>Min tijd A traject</t>
  </si>
  <si>
    <t>Pnt.</t>
  </si>
  <si>
    <t>finish</t>
  </si>
  <si>
    <t>str.sec</t>
  </si>
  <si>
    <t>Kaatsheuvelse Paardendagen</t>
  </si>
  <si>
    <t>1ste Manche</t>
  </si>
  <si>
    <t>15+16-9-2017</t>
  </si>
  <si>
    <t>2de Manche</t>
  </si>
  <si>
    <t>Weg-traject</t>
  </si>
  <si>
    <t>Mpa</t>
  </si>
  <si>
    <t xml:space="preserve"> </t>
  </si>
  <si>
    <t xml:space="preserve">Naam </t>
  </si>
  <si>
    <t>Rubr</t>
  </si>
  <si>
    <t>DPO</t>
  </si>
  <si>
    <t>MPO</t>
  </si>
  <si>
    <t>EPO</t>
  </si>
  <si>
    <t>EPA</t>
  </si>
  <si>
    <t>DPA</t>
  </si>
  <si>
    <t>Totaal</t>
  </si>
  <si>
    <t>Chantal v Dommelen</t>
  </si>
  <si>
    <t>epo</t>
  </si>
  <si>
    <t>dpo</t>
  </si>
  <si>
    <t>Hans van Meer</t>
  </si>
  <si>
    <t>epa</t>
  </si>
  <si>
    <t>mpo</t>
  </si>
  <si>
    <t xml:space="preserve">Bernd Wouters </t>
  </si>
  <si>
    <t>JEUGD</t>
  </si>
  <si>
    <t>Tessa in t Groen</t>
  </si>
  <si>
    <t xml:space="preserve">Ivo Swinkels </t>
  </si>
  <si>
    <t>Annemarie Kuenen</t>
  </si>
  <si>
    <t>Paul van den Akker</t>
  </si>
  <si>
    <t>Ashley den Ridder</t>
  </si>
  <si>
    <t>Cleo van Dorp</t>
  </si>
  <si>
    <t>Cor vd Maagdenberg</t>
  </si>
  <si>
    <t xml:space="preserve">MT Rudi van Bijlen </t>
  </si>
  <si>
    <t>Jeffrie Scholte</t>
  </si>
  <si>
    <t>Tobe Berrens</t>
  </si>
  <si>
    <t xml:space="preserve">Jack Lamers </t>
  </si>
  <si>
    <t>Saskia Koppenol</t>
  </si>
  <si>
    <t>Brigitte Janssen</t>
  </si>
  <si>
    <t>Martinus van Wanrooij</t>
  </si>
  <si>
    <t>Quinten van Beers</t>
  </si>
  <si>
    <t>Stephanie Siebers</t>
  </si>
  <si>
    <t>Jolanda van Riel</t>
  </si>
  <si>
    <t>Erik Verloo</t>
  </si>
  <si>
    <t>Stefano Mulder</t>
  </si>
  <si>
    <t>Ad van Beek</t>
  </si>
  <si>
    <t>Dennis Rijntjes</t>
  </si>
  <si>
    <t xml:space="preserve">Walter van Eijcken </t>
  </si>
  <si>
    <t>MT de kleine vriendjes</t>
  </si>
  <si>
    <t xml:space="preserve"> Frans Marijnissen</t>
  </si>
  <si>
    <t>Denise Bakker</t>
  </si>
  <si>
    <t xml:space="preserve">Johan van Meer  </t>
  </si>
  <si>
    <t>Britt Luyckx</t>
  </si>
  <si>
    <t xml:space="preserve">Jonas Corten </t>
  </si>
  <si>
    <t>Danny Mariën</t>
  </si>
  <si>
    <t>Francis Heijboer</t>
  </si>
  <si>
    <t>Charissa den Ridder</t>
  </si>
  <si>
    <t>Jeffrie Scholten</t>
  </si>
  <si>
    <t xml:space="preserve">epa </t>
  </si>
  <si>
    <t>Umberto van Gool</t>
  </si>
  <si>
    <t>dpa</t>
  </si>
  <si>
    <t xml:space="preserve">Johan v Hooijdonk   </t>
  </si>
  <si>
    <t>Kees vd Veeken</t>
  </si>
  <si>
    <t>Marcel Marijnissen</t>
  </si>
  <si>
    <t>Farah Lemmens</t>
  </si>
  <si>
    <t>jeu</t>
  </si>
  <si>
    <t xml:space="preserve">MT BTR Chelsea van Dijk </t>
  </si>
  <si>
    <t xml:space="preserve">Kaya Martinus </t>
  </si>
  <si>
    <t xml:space="preserve">Lienke Cuppens </t>
  </si>
  <si>
    <t xml:space="preserve">Jayden Stofberg  </t>
  </si>
  <si>
    <t>Dirk Bastiaansen  S</t>
  </si>
  <si>
    <t>Dirk Bastiaansen T</t>
  </si>
  <si>
    <t>Luc Verlinden Pi</t>
  </si>
  <si>
    <t>Luc Verlinden Mu</t>
  </si>
  <si>
    <t>Kaatsheuvelse Paaardendagen</t>
  </si>
  <si>
    <t>ODM</t>
  </si>
  <si>
    <t>ODM Jeugd</t>
  </si>
  <si>
    <t>Celine Bakker</t>
  </si>
  <si>
    <t>Charmaine Schouwenaars</t>
  </si>
  <si>
    <t>Chelsea van Dijk</t>
  </si>
  <si>
    <t>Nova Hoogkamer</t>
  </si>
  <si>
    <t>Pelle Rijksen</t>
  </si>
  <si>
    <t>Whitney Mariën</t>
  </si>
  <si>
    <t>Ilse Kuenen</t>
  </si>
  <si>
    <t>Ilse Kuenen/Rianne</t>
  </si>
  <si>
    <t>Ilse Kuenen/Baukje</t>
  </si>
  <si>
    <t>Jennifer vd Graaf/Buba</t>
  </si>
  <si>
    <t>Ilse Kuenen/Droppie</t>
  </si>
  <si>
    <t>Debbie Diepstraten</t>
  </si>
  <si>
    <t>Saskia Koppenol/Buba</t>
  </si>
  <si>
    <t>Jennifer vd Graaf/Amy</t>
  </si>
  <si>
    <t>Saskia Koppenol/Amy</t>
  </si>
  <si>
    <t>Chantal van Dommelen</t>
  </si>
  <si>
    <t>Amber de Zwart</t>
  </si>
  <si>
    <t>Chantal vd Bosch</t>
  </si>
  <si>
    <t>X</t>
  </si>
  <si>
    <t>Madelon Verwijmeren</t>
  </si>
  <si>
    <t>X=uitsluiting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</si>
</sst>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/yy"/>
    <numFmt numFmtId="173" formatCode="h:mm;@"/>
    <numFmt numFmtId="174" formatCode="[h]:mm:ss;@"/>
    <numFmt numFmtId="175" formatCode="mm:ss.0;@"/>
    <numFmt numFmtId="176" formatCode="[$-F400]h:mm:ss\ AM/PM"/>
  </numFmts>
  <fonts count="57">
    <font>
      <sz val="10"/>
      <name val="Arial"/>
      <family val="2"/>
    </font>
    <font>
      <sz val="10"/>
      <name val="DejaVu Serif"/>
      <family val="1"/>
    </font>
    <font>
      <sz val="12"/>
      <name val="DejaVu Serif"/>
      <family val="0"/>
    </font>
    <font>
      <b/>
      <sz val="12"/>
      <name val="DejaVu Serif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sz val="11"/>
      <name val="DejaVu Serif"/>
      <family val="0"/>
    </font>
    <font>
      <b/>
      <sz val="14"/>
      <name val="DejaVu Serif"/>
      <family val="0"/>
    </font>
    <font>
      <sz val="12"/>
      <name val="Cambria"/>
      <family val="1"/>
    </font>
    <font>
      <sz val="14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 hidden="1"/>
    </xf>
    <xf numFmtId="21" fontId="2" fillId="0" borderId="0" xfId="0" applyNumberFormat="1" applyFont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72" fontId="2" fillId="34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4" fillId="35" borderId="0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2" fillId="36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31" fillId="36" borderId="10" xfId="0" applyFont="1" applyFill="1" applyBorder="1" applyAlignment="1">
      <alignment horizontal="left"/>
    </xf>
    <xf numFmtId="0" fontId="31" fillId="36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7" fillId="36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7" borderId="0" xfId="0" applyFont="1" applyFill="1" applyAlignment="1">
      <alignment/>
    </xf>
    <xf numFmtId="0" fontId="33" fillId="38" borderId="0" xfId="0" applyFont="1" applyFill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33" fillId="0" borderId="0" xfId="0" applyNumberFormat="1" applyFont="1" applyAlignment="1">
      <alignment/>
    </xf>
    <xf numFmtId="1" fontId="33" fillId="0" borderId="0" xfId="0" applyNumberFormat="1" applyFont="1" applyAlignment="1">
      <alignment horizontal="center"/>
    </xf>
    <xf numFmtId="0" fontId="33" fillId="38" borderId="0" xfId="0" applyFont="1" applyFill="1" applyAlignment="1" applyProtection="1">
      <alignment horizontal="center"/>
      <protection locked="0"/>
    </xf>
    <xf numFmtId="2" fontId="33" fillId="38" borderId="0" xfId="0" applyNumberFormat="1" applyFont="1" applyFill="1" applyAlignment="1">
      <alignment horizontal="center"/>
    </xf>
    <xf numFmtId="0" fontId="33" fillId="38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 applyProtection="1">
      <alignment horizontal="center"/>
      <protection locked="0"/>
    </xf>
    <xf numFmtId="0" fontId="2" fillId="38" borderId="0" xfId="0" applyFont="1" applyFill="1" applyAlignment="1">
      <alignment/>
    </xf>
    <xf numFmtId="2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39" borderId="0" xfId="0" applyFont="1" applyFill="1" applyAlignment="1">
      <alignment/>
    </xf>
    <xf numFmtId="0" fontId="2" fillId="36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>
      <alignment/>
    </xf>
    <xf numFmtId="2" fontId="2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9" borderId="0" xfId="0" applyNumberFormat="1" applyFont="1" applyFill="1" applyAlignment="1">
      <alignment/>
    </xf>
    <xf numFmtId="0" fontId="31" fillId="36" borderId="10" xfId="0" applyNumberFormat="1" applyFont="1" applyFill="1" applyBorder="1" applyAlignment="1">
      <alignment horizontal="left"/>
    </xf>
    <xf numFmtId="0" fontId="33" fillId="39" borderId="0" xfId="0" applyNumberFormat="1" applyFont="1" applyFill="1" applyAlignment="1">
      <alignment/>
    </xf>
    <xf numFmtId="0" fontId="33" fillId="36" borderId="0" xfId="0" applyFont="1" applyFill="1" applyAlignment="1" applyProtection="1">
      <alignment horizontal="center"/>
      <protection locked="0"/>
    </xf>
    <xf numFmtId="0" fontId="33" fillId="36" borderId="0" xfId="0" applyFont="1" applyFill="1" applyAlignment="1">
      <alignment/>
    </xf>
    <xf numFmtId="2" fontId="33" fillId="36" borderId="0" xfId="0" applyNumberFormat="1" applyFont="1" applyFill="1" applyAlignment="1">
      <alignment horizontal="center"/>
    </xf>
    <xf numFmtId="0" fontId="33" fillId="36" borderId="0" xfId="0" applyFont="1" applyFill="1" applyAlignment="1">
      <alignment horizontal="center"/>
    </xf>
    <xf numFmtId="0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2" fontId="31" fillId="0" borderId="0" xfId="0" applyNumberFormat="1" applyFont="1" applyAlignment="1" applyProtection="1">
      <alignment horizontal="center"/>
      <protection locked="0"/>
    </xf>
    <xf numFmtId="2" fontId="31" fillId="0" borderId="0" xfId="0" applyNumberFormat="1" applyFont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21" fontId="31" fillId="0" borderId="0" xfId="0" applyNumberFormat="1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/>
    </xf>
    <xf numFmtId="0" fontId="31" fillId="36" borderId="0" xfId="0" applyFont="1" applyFill="1" applyAlignment="1">
      <alignment horizontal="center"/>
    </xf>
    <xf numFmtId="0" fontId="55" fillId="36" borderId="0" xfId="0" applyFont="1" applyFill="1" applyBorder="1" applyAlignment="1">
      <alignment horizontal="left"/>
    </xf>
    <xf numFmtId="0" fontId="31" fillId="36" borderId="0" xfId="0" applyFont="1" applyFill="1" applyBorder="1" applyAlignment="1">
      <alignment/>
    </xf>
    <xf numFmtId="0" fontId="31" fillId="36" borderId="0" xfId="0" applyFont="1" applyFill="1" applyAlignment="1" applyProtection="1">
      <alignment horizontal="center"/>
      <protection locked="0"/>
    </xf>
    <xf numFmtId="2" fontId="31" fillId="36" borderId="0" xfId="0" applyNumberFormat="1" applyFont="1" applyFill="1" applyAlignment="1" applyProtection="1">
      <alignment horizontal="center"/>
      <protection locked="0"/>
    </xf>
    <xf numFmtId="21" fontId="31" fillId="36" borderId="0" xfId="0" applyNumberFormat="1" applyFont="1" applyFill="1" applyAlignment="1" applyProtection="1">
      <alignment horizontal="center"/>
      <protection locked="0"/>
    </xf>
    <xf numFmtId="0" fontId="31" fillId="36" borderId="0" xfId="0" applyFont="1" applyFill="1" applyAlignment="1" applyProtection="1">
      <alignment horizontal="center"/>
      <protection/>
    </xf>
    <xf numFmtId="2" fontId="31" fillId="36" borderId="0" xfId="0" applyNumberFormat="1" applyFont="1" applyFill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1" fillId="0" borderId="1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36" borderId="0" xfId="0" applyFont="1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2" fontId="31" fillId="0" borderId="0" xfId="0" applyNumberFormat="1" applyFont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1" fillId="0" borderId="10" xfId="0" applyFont="1" applyBorder="1" applyAlignment="1" applyProtection="1">
      <alignment horizontal="center"/>
      <protection locked="0"/>
    </xf>
    <xf numFmtId="2" fontId="31" fillId="0" borderId="10" xfId="0" applyNumberFormat="1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/>
    </xf>
    <xf numFmtId="2" fontId="31" fillId="0" borderId="10" xfId="0" applyNumberFormat="1" applyFont="1" applyBorder="1" applyAlignment="1" applyProtection="1">
      <alignment horizontal="center"/>
      <protection hidden="1"/>
    </xf>
    <xf numFmtId="0" fontId="31" fillId="0" borderId="10" xfId="0" applyFont="1" applyBorder="1" applyAlignment="1">
      <alignment horizontal="center"/>
    </xf>
    <xf numFmtId="2" fontId="31" fillId="0" borderId="1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center"/>
      <protection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 horizontal="center"/>
      <protection locked="0"/>
    </xf>
    <xf numFmtId="2" fontId="31" fillId="0" borderId="12" xfId="0" applyNumberFormat="1" applyFont="1" applyBorder="1" applyAlignment="1" applyProtection="1">
      <alignment horizontal="center"/>
      <protection locked="0"/>
    </xf>
    <xf numFmtId="2" fontId="31" fillId="0" borderId="12" xfId="0" applyNumberFormat="1" applyFont="1" applyBorder="1" applyAlignment="1" applyProtection="1">
      <alignment horizontal="center"/>
      <protection hidden="1"/>
    </xf>
    <xf numFmtId="0" fontId="31" fillId="0" borderId="12" xfId="0" applyNumberFormat="1" applyFont="1" applyBorder="1" applyAlignment="1" applyProtection="1">
      <alignment horizontal="center"/>
      <protection/>
    </xf>
    <xf numFmtId="0" fontId="7" fillId="36" borderId="12" xfId="0" applyFont="1" applyFill="1" applyBorder="1" applyAlignment="1">
      <alignment horizontal="left"/>
    </xf>
    <xf numFmtId="0" fontId="31" fillId="0" borderId="12" xfId="0" applyFont="1" applyFill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 applyProtection="1">
      <alignment/>
      <protection locked="0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56" fillId="0" borderId="12" xfId="0" applyFont="1" applyBorder="1" applyAlignment="1">
      <alignment horizontal="left"/>
    </xf>
    <xf numFmtId="0" fontId="56" fillId="40" borderId="12" xfId="0" applyFont="1" applyFill="1" applyBorder="1" applyAlignment="1">
      <alignment/>
    </xf>
    <xf numFmtId="0" fontId="56" fillId="0" borderId="12" xfId="0" applyFont="1" applyBorder="1" applyAlignment="1">
      <alignment/>
    </xf>
    <xf numFmtId="0" fontId="7" fillId="36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6" fillId="36" borderId="12" xfId="0" applyFont="1" applyFill="1" applyBorder="1" applyAlignment="1">
      <alignment horizontal="left"/>
    </xf>
    <xf numFmtId="21" fontId="31" fillId="0" borderId="12" xfId="0" applyNumberFormat="1" applyFont="1" applyBorder="1" applyAlignment="1" applyProtection="1">
      <alignment horizontal="center"/>
      <protection locked="0"/>
    </xf>
    <xf numFmtId="0" fontId="31" fillId="36" borderId="12" xfId="0" applyFont="1" applyFill="1" applyBorder="1" applyAlignment="1">
      <alignment/>
    </xf>
    <xf numFmtId="0" fontId="31" fillId="36" borderId="12" xfId="0" applyFont="1" applyFill="1" applyBorder="1" applyAlignment="1" applyProtection="1">
      <alignment horizontal="center"/>
      <protection locked="0"/>
    </xf>
    <xf numFmtId="2" fontId="31" fillId="36" borderId="12" xfId="0" applyNumberFormat="1" applyFont="1" applyFill="1" applyBorder="1" applyAlignment="1" applyProtection="1">
      <alignment horizontal="center"/>
      <protection locked="0"/>
    </xf>
    <xf numFmtId="21" fontId="31" fillId="36" borderId="12" xfId="0" applyNumberFormat="1" applyFont="1" applyFill="1" applyBorder="1" applyAlignment="1" applyProtection="1">
      <alignment horizontal="center"/>
      <protection locked="0"/>
    </xf>
    <xf numFmtId="0" fontId="31" fillId="36" borderId="12" xfId="0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/>
    </xf>
    <xf numFmtId="0" fontId="7" fillId="36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34" fillId="0" borderId="12" xfId="0" applyFont="1" applyBorder="1" applyAlignment="1">
      <alignment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56" fillId="36" borderId="12" xfId="0" applyFont="1" applyFill="1" applyBorder="1" applyAlignment="1">
      <alignment/>
    </xf>
    <xf numFmtId="0" fontId="56" fillId="36" borderId="12" xfId="0" applyFont="1" applyFill="1" applyBorder="1" applyAlignment="1">
      <alignment/>
    </xf>
    <xf numFmtId="0" fontId="9" fillId="0" borderId="12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>
      <alignment/>
    </xf>
    <xf numFmtId="2" fontId="2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2" fillId="39" borderId="10" xfId="0" applyFont="1" applyFill="1" applyBorder="1" applyAlignment="1">
      <alignment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39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56" fillId="4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7" fillId="36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31" fillId="0" borderId="10" xfId="0" applyNumberFormat="1" applyFont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/>
    </xf>
    <xf numFmtId="0" fontId="35" fillId="0" borderId="12" xfId="0" applyFont="1" applyBorder="1" applyAlignment="1" applyProtection="1">
      <alignment horizontal="center"/>
      <protection locked="0"/>
    </xf>
    <xf numFmtId="0" fontId="35" fillId="36" borderId="12" xfId="0" applyFont="1" applyFill="1" applyBorder="1" applyAlignment="1" applyProtection="1">
      <alignment horizontal="center"/>
      <protection locked="0"/>
    </xf>
    <xf numFmtId="0" fontId="31" fillId="36" borderId="12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21" fontId="31" fillId="0" borderId="10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13" fillId="0" borderId="0" xfId="0" applyFont="1" applyAlignment="1">
      <alignment horizontal="center"/>
    </xf>
    <xf numFmtId="172" fontId="2" fillId="37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33" fillId="37" borderId="0" xfId="0" applyNumberFormat="1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72" fontId="2" fillId="37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B30" sqref="B30"/>
    </sheetView>
  </sheetViews>
  <sheetFormatPr defaultColWidth="9.140625" defaultRowHeight="12.75"/>
  <cols>
    <col min="1" max="1" width="6.00390625" style="3" bestFit="1" customWidth="1"/>
    <col min="2" max="2" width="24.421875" style="3" customWidth="1"/>
    <col min="3" max="3" width="7.8515625" style="3" customWidth="1"/>
    <col min="4" max="4" width="8.421875" style="3" customWidth="1"/>
    <col min="5" max="5" width="9.8515625" style="2" bestFit="1" customWidth="1"/>
    <col min="6" max="6" width="10.140625" style="2" hidden="1" customWidth="1"/>
    <col min="7" max="7" width="6.00390625" style="2" hidden="1" customWidth="1"/>
    <col min="8" max="8" width="9.140625" style="22" bestFit="1" customWidth="1"/>
    <col min="9" max="9" width="8.00390625" style="2" customWidth="1"/>
    <col min="10" max="10" width="9.140625" style="2" bestFit="1" customWidth="1"/>
    <col min="11" max="11" width="8.00390625" style="2" customWidth="1"/>
    <col min="12" max="13" width="11.28125" style="26" hidden="1" customWidth="1"/>
    <col min="14" max="14" width="13.421875" style="26" hidden="1" customWidth="1"/>
    <col min="15" max="15" width="15.8515625" style="22" customWidth="1"/>
    <col min="16" max="17" width="9.140625" style="3" hidden="1" customWidth="1"/>
    <col min="18" max="18" width="9.57421875" style="3" hidden="1" customWidth="1"/>
    <col min="19" max="19" width="9.140625" style="3" customWidth="1"/>
    <col min="20" max="20" width="23.8515625" style="3" customWidth="1"/>
    <col min="21" max="16384" width="9.140625" style="3" customWidth="1"/>
  </cols>
  <sheetData>
    <row r="1" spans="1:18" ht="15">
      <c r="A1" s="74"/>
      <c r="B1" s="75" t="s">
        <v>0</v>
      </c>
      <c r="C1" s="74"/>
      <c r="D1" s="76" t="s">
        <v>104</v>
      </c>
      <c r="E1" s="77"/>
      <c r="F1" s="78"/>
      <c r="G1" s="78"/>
      <c r="H1" s="79"/>
      <c r="I1" s="80"/>
      <c r="J1" s="81"/>
      <c r="K1" s="81"/>
      <c r="L1" s="81"/>
      <c r="M1" s="81"/>
      <c r="N1" s="81"/>
      <c r="O1" s="82"/>
      <c r="P1" s="25"/>
      <c r="Q1" s="5"/>
      <c r="R1" s="5"/>
    </row>
    <row r="2" spans="1:18" ht="15">
      <c r="A2" s="74"/>
      <c r="B2" s="83" t="s">
        <v>1</v>
      </c>
      <c r="C2" s="74"/>
      <c r="D2" s="238">
        <v>45367</v>
      </c>
      <c r="E2" s="238"/>
      <c r="F2" s="78"/>
      <c r="G2" s="78"/>
      <c r="H2" s="79"/>
      <c r="I2" s="80"/>
      <c r="J2" s="81"/>
      <c r="K2" s="81"/>
      <c r="L2" s="81"/>
      <c r="M2" s="81"/>
      <c r="N2" s="81"/>
      <c r="O2" s="82"/>
      <c r="P2" s="25"/>
      <c r="Q2" s="5"/>
      <c r="R2" s="5"/>
    </row>
    <row r="3" spans="1:18" ht="15">
      <c r="A3" s="74"/>
      <c r="B3" s="75"/>
      <c r="C3" s="74"/>
      <c r="D3" s="89"/>
      <c r="E3" s="90"/>
      <c r="F3" s="91"/>
      <c r="G3" s="91"/>
      <c r="H3" s="92"/>
      <c r="I3" s="93"/>
      <c r="J3" s="81"/>
      <c r="K3" s="81"/>
      <c r="L3" s="81"/>
      <c r="M3" s="81"/>
      <c r="N3" s="81"/>
      <c r="O3" s="82"/>
      <c r="P3" s="25"/>
      <c r="Q3" s="5"/>
      <c r="R3" s="5"/>
    </row>
    <row r="4" spans="1:18" ht="15.75" customHeight="1">
      <c r="A4" s="74"/>
      <c r="B4" s="75" t="s">
        <v>39</v>
      </c>
      <c r="C4" s="74"/>
      <c r="D4" s="94" t="s">
        <v>39</v>
      </c>
      <c r="E4" s="90"/>
      <c r="F4" s="91"/>
      <c r="G4" s="91"/>
      <c r="H4" s="92"/>
      <c r="I4" s="93"/>
      <c r="J4" s="81"/>
      <c r="K4" s="81"/>
      <c r="L4" s="81"/>
      <c r="M4" s="81"/>
      <c r="N4" s="81"/>
      <c r="O4" s="82"/>
      <c r="P4" s="25"/>
      <c r="Q4" s="5"/>
      <c r="R4" s="5"/>
    </row>
    <row r="5" spans="1:18" ht="15">
      <c r="A5" s="74"/>
      <c r="B5" s="75" t="s">
        <v>39</v>
      </c>
      <c r="C5" s="74"/>
      <c r="D5" s="94" t="s">
        <v>39</v>
      </c>
      <c r="E5" s="91"/>
      <c r="F5" s="91"/>
      <c r="G5" s="91"/>
      <c r="H5" s="92"/>
      <c r="I5" s="93"/>
      <c r="J5" s="81"/>
      <c r="K5" s="81"/>
      <c r="L5" s="81"/>
      <c r="M5" s="81"/>
      <c r="N5" s="81"/>
      <c r="O5" s="82"/>
      <c r="P5" s="25"/>
      <c r="Q5" s="5"/>
      <c r="R5" s="5"/>
    </row>
    <row r="6" spans="1:18" ht="15" hidden="1">
      <c r="A6" s="74"/>
      <c r="B6" s="84" t="s">
        <v>2</v>
      </c>
      <c r="C6" s="83"/>
      <c r="D6" s="85"/>
      <c r="E6" s="83"/>
      <c r="F6" s="74"/>
      <c r="G6" s="74"/>
      <c r="H6" s="82"/>
      <c r="I6" s="81"/>
      <c r="J6" s="81"/>
      <c r="K6" s="81"/>
      <c r="L6" s="81"/>
      <c r="M6" s="81"/>
      <c r="N6" s="81"/>
      <c r="O6" s="82"/>
      <c r="P6" s="25"/>
      <c r="Q6" s="5"/>
      <c r="R6" s="5"/>
    </row>
    <row r="7" spans="1:18" ht="15" hidden="1">
      <c r="A7" s="74"/>
      <c r="B7" s="86">
        <v>1</v>
      </c>
      <c r="C7" s="83" t="s">
        <v>3</v>
      </c>
      <c r="D7" s="74"/>
      <c r="E7" s="74"/>
      <c r="F7" s="74"/>
      <c r="G7" s="74"/>
      <c r="H7" s="82"/>
      <c r="I7" s="81"/>
      <c r="J7" s="81"/>
      <c r="K7" s="81"/>
      <c r="L7" s="81"/>
      <c r="M7" s="81"/>
      <c r="N7" s="81"/>
      <c r="O7" s="82"/>
      <c r="P7" s="25"/>
      <c r="Q7" s="5"/>
      <c r="R7" s="5"/>
    </row>
    <row r="8" spans="1:18" ht="15" hidden="1">
      <c r="A8" s="74"/>
      <c r="B8" s="86">
        <v>2</v>
      </c>
      <c r="C8" s="83" t="s">
        <v>24</v>
      </c>
      <c r="D8" s="74"/>
      <c r="E8" s="74"/>
      <c r="F8" s="74"/>
      <c r="G8" s="74"/>
      <c r="H8" s="82"/>
      <c r="I8" s="81"/>
      <c r="J8" s="81"/>
      <c r="K8" s="81"/>
      <c r="L8" s="81"/>
      <c r="M8" s="81"/>
      <c r="N8" s="81"/>
      <c r="O8" s="82"/>
      <c r="P8" s="25"/>
      <c r="Q8" s="5"/>
      <c r="R8" s="5"/>
    </row>
    <row r="9" spans="1:18" ht="15" hidden="1">
      <c r="A9" s="74"/>
      <c r="B9" s="86">
        <v>3</v>
      </c>
      <c r="C9" s="83" t="s">
        <v>5</v>
      </c>
      <c r="D9" s="74"/>
      <c r="E9" s="74"/>
      <c r="F9" s="74"/>
      <c r="G9" s="74"/>
      <c r="H9" s="82"/>
      <c r="I9" s="81"/>
      <c r="J9" s="81"/>
      <c r="K9" s="81"/>
      <c r="L9" s="81"/>
      <c r="M9" s="81"/>
      <c r="N9" s="81"/>
      <c r="O9" s="82"/>
      <c r="P9" s="25"/>
      <c r="Q9" s="5"/>
      <c r="R9" s="5"/>
    </row>
    <row r="10" spans="1:18" ht="15" hidden="1">
      <c r="A10" s="74"/>
      <c r="B10" s="86">
        <v>4</v>
      </c>
      <c r="C10" s="83" t="s">
        <v>4</v>
      </c>
      <c r="D10" s="74"/>
      <c r="E10" s="74"/>
      <c r="F10" s="74"/>
      <c r="G10" s="74"/>
      <c r="H10" s="82"/>
      <c r="I10" s="81"/>
      <c r="J10" s="81"/>
      <c r="K10" s="81"/>
      <c r="L10" s="81"/>
      <c r="M10" s="81"/>
      <c r="N10" s="81"/>
      <c r="O10" s="82"/>
      <c r="P10" s="25"/>
      <c r="Q10" s="5"/>
      <c r="R10" s="5"/>
    </row>
    <row r="11" spans="1:18" ht="15" hidden="1">
      <c r="A11" s="74"/>
      <c r="B11" s="86">
        <v>5</v>
      </c>
      <c r="C11" s="83" t="s">
        <v>23</v>
      </c>
      <c r="D11" s="74"/>
      <c r="E11" s="74"/>
      <c r="F11" s="74"/>
      <c r="G11" s="74"/>
      <c r="H11" s="82"/>
      <c r="I11" s="81"/>
      <c r="J11" s="81"/>
      <c r="K11" s="81"/>
      <c r="L11" s="81"/>
      <c r="M11" s="81"/>
      <c r="N11" s="81"/>
      <c r="O11" s="82"/>
      <c r="P11" s="25"/>
      <c r="Q11" s="5"/>
      <c r="R11" s="5"/>
    </row>
    <row r="12" spans="1:18" ht="15" hidden="1">
      <c r="A12" s="74"/>
      <c r="B12" s="86">
        <v>6</v>
      </c>
      <c r="C12" s="83" t="s">
        <v>6</v>
      </c>
      <c r="D12" s="74"/>
      <c r="E12" s="74"/>
      <c r="F12" s="74"/>
      <c r="G12" s="74"/>
      <c r="H12" s="82"/>
      <c r="I12" s="81"/>
      <c r="J12" s="81"/>
      <c r="K12" s="81"/>
      <c r="L12" s="81"/>
      <c r="M12" s="81"/>
      <c r="N12" s="81"/>
      <c r="O12" s="82"/>
      <c r="P12" s="25"/>
      <c r="Q12" s="5"/>
      <c r="R12" s="5"/>
    </row>
    <row r="13" spans="1:18" ht="15" hidden="1">
      <c r="A13" s="74"/>
      <c r="B13" s="86" t="s">
        <v>26</v>
      </c>
      <c r="C13" s="83" t="s">
        <v>7</v>
      </c>
      <c r="D13" s="74"/>
      <c r="E13" s="74"/>
      <c r="F13" s="74" t="s">
        <v>25</v>
      </c>
      <c r="G13" s="74"/>
      <c r="H13" s="82"/>
      <c r="I13" s="81"/>
      <c r="J13" s="81"/>
      <c r="K13" s="81"/>
      <c r="L13" s="81"/>
      <c r="M13" s="81"/>
      <c r="N13" s="81"/>
      <c r="O13" s="82"/>
      <c r="P13" s="25"/>
      <c r="Q13" s="5"/>
      <c r="R13" s="5"/>
    </row>
    <row r="14" spans="1:18" s="4" customFormat="1" ht="15" hidden="1">
      <c r="A14" s="74"/>
      <c r="B14" s="74"/>
      <c r="C14" s="74"/>
      <c r="D14" s="74"/>
      <c r="E14" s="74"/>
      <c r="F14" s="81" t="s">
        <v>19</v>
      </c>
      <c r="G14" s="81"/>
      <c r="H14" s="82" t="s">
        <v>9</v>
      </c>
      <c r="I14" s="81"/>
      <c r="J14" s="81"/>
      <c r="K14" s="81"/>
      <c r="L14" s="81"/>
      <c r="M14" s="81"/>
      <c r="N14" s="81"/>
      <c r="O14" s="82"/>
      <c r="P14" s="5"/>
      <c r="Q14" s="5"/>
      <c r="R14" s="5"/>
    </row>
    <row r="15" spans="1:18" s="4" customFormat="1" ht="15">
      <c r="A15" s="74"/>
      <c r="B15" s="74"/>
      <c r="C15" s="74"/>
      <c r="D15" s="74"/>
      <c r="E15" s="74"/>
      <c r="F15" s="81"/>
      <c r="G15" s="81"/>
      <c r="H15" s="87" t="s">
        <v>34</v>
      </c>
      <c r="I15" s="87"/>
      <c r="J15" s="239" t="s">
        <v>36</v>
      </c>
      <c r="K15" s="239"/>
      <c r="L15" s="81"/>
      <c r="M15" s="81"/>
      <c r="N15" s="81"/>
      <c r="O15" s="82"/>
      <c r="P15" s="5"/>
      <c r="Q15" s="5"/>
      <c r="R15" s="5"/>
    </row>
    <row r="16" spans="1:18" s="4" customFormat="1" ht="15">
      <c r="A16" s="74" t="s">
        <v>10</v>
      </c>
      <c r="B16" s="74" t="s">
        <v>12</v>
      </c>
      <c r="C16" s="74" t="s">
        <v>41</v>
      </c>
      <c r="D16" s="74" t="s">
        <v>39</v>
      </c>
      <c r="E16" s="74" t="s">
        <v>14</v>
      </c>
      <c r="F16" s="81" t="s">
        <v>15</v>
      </c>
      <c r="G16" s="81" t="s">
        <v>16</v>
      </c>
      <c r="H16" s="88" t="s">
        <v>8</v>
      </c>
      <c r="I16" s="81" t="s">
        <v>16</v>
      </c>
      <c r="J16" s="88" t="s">
        <v>8</v>
      </c>
      <c r="K16" s="81" t="s">
        <v>16</v>
      </c>
      <c r="L16" s="240" t="s">
        <v>37</v>
      </c>
      <c r="M16" s="240"/>
      <c r="N16" s="81" t="s">
        <v>15</v>
      </c>
      <c r="O16" s="82" t="s">
        <v>39</v>
      </c>
      <c r="P16" s="33" t="s">
        <v>28</v>
      </c>
      <c r="Q16" s="5" t="s">
        <v>15</v>
      </c>
      <c r="R16" s="5"/>
    </row>
    <row r="17" spans="1:18" s="4" customFormat="1" ht="24.75" customHeight="1">
      <c r="A17" s="74" t="s">
        <v>18</v>
      </c>
      <c r="B17" s="74"/>
      <c r="C17" s="7" t="s">
        <v>106</v>
      </c>
      <c r="D17" s="74"/>
      <c r="E17" s="74"/>
      <c r="F17" s="81" t="s">
        <v>20</v>
      </c>
      <c r="G17" s="81" t="s">
        <v>21</v>
      </c>
      <c r="H17" s="82" t="s">
        <v>20</v>
      </c>
      <c r="I17" s="81" t="s">
        <v>32</v>
      </c>
      <c r="J17" s="82" t="s">
        <v>20</v>
      </c>
      <c r="K17" s="81" t="s">
        <v>32</v>
      </c>
      <c r="L17" s="81" t="s">
        <v>10</v>
      </c>
      <c r="M17" s="81" t="s">
        <v>31</v>
      </c>
      <c r="N17" s="81" t="s">
        <v>30</v>
      </c>
      <c r="O17" s="82" t="s">
        <v>47</v>
      </c>
      <c r="P17" s="33"/>
      <c r="Q17" s="5" t="s">
        <v>20</v>
      </c>
      <c r="R17" s="5"/>
    </row>
    <row r="18" spans="1:18" s="7" customFormat="1" ht="22.5" customHeight="1">
      <c r="A18" s="54">
        <v>8</v>
      </c>
      <c r="B18" s="54" t="s">
        <v>107</v>
      </c>
      <c r="C18" s="95"/>
      <c r="D18" s="224"/>
      <c r="E18" s="138">
        <v>1</v>
      </c>
      <c r="F18" s="132"/>
      <c r="G18" s="130"/>
      <c r="H18" s="131">
        <v>139.56</v>
      </c>
      <c r="I18" s="130">
        <v>0</v>
      </c>
      <c r="J18" s="131">
        <v>136.53</v>
      </c>
      <c r="K18" s="130">
        <v>0</v>
      </c>
      <c r="L18" s="234"/>
      <c r="M18" s="234"/>
      <c r="N18" s="132"/>
      <c r="O18" s="133">
        <f>(H18+I18+J18+K18)*0.25+N18</f>
        <v>69.02250000000001</v>
      </c>
      <c r="P18" s="37">
        <f>(M18-L18)*86400</f>
        <v>0</v>
      </c>
      <c r="Q18" s="35">
        <f>IF(P18&lt;D4,0,P18-D4)*0.25</f>
        <v>0</v>
      </c>
      <c r="R18" s="35" t="e">
        <f>IF(P18&gt;D5,0,P18-D5)*0.25</f>
        <v>#VALUE!</v>
      </c>
    </row>
    <row r="19" spans="1:18" s="7" customFormat="1" ht="22.5" customHeight="1">
      <c r="A19" s="54">
        <v>18</v>
      </c>
      <c r="B19" s="54" t="s">
        <v>108</v>
      </c>
      <c r="C19" s="95"/>
      <c r="D19" s="56"/>
      <c r="E19" s="138">
        <v>2</v>
      </c>
      <c r="F19" s="130"/>
      <c r="G19" s="130"/>
      <c r="H19" s="131">
        <v>115.63</v>
      </c>
      <c r="I19" s="130">
        <v>5</v>
      </c>
      <c r="J19" s="131">
        <v>150.53</v>
      </c>
      <c r="K19" s="130">
        <v>5</v>
      </c>
      <c r="L19" s="234"/>
      <c r="M19" s="234"/>
      <c r="N19" s="132"/>
      <c r="O19" s="133">
        <f>(H19+I19+J19+K19)*0.25+N19</f>
        <v>69.03999999999999</v>
      </c>
      <c r="P19" s="37">
        <f>(M19-L19)*86400</f>
        <v>0</v>
      </c>
      <c r="Q19" s="35">
        <f>IF(P19&lt;D4,0,P19-D4)*0.25</f>
        <v>0</v>
      </c>
      <c r="R19" s="35" t="e">
        <f>IF(P19&gt;D5,0,P19-D5)*0.25</f>
        <v>#VALUE!</v>
      </c>
    </row>
    <row r="20" spans="1:18" s="4" customFormat="1" ht="22.5" customHeight="1">
      <c r="A20" s="54">
        <v>3</v>
      </c>
      <c r="B20" s="55" t="s">
        <v>109</v>
      </c>
      <c r="C20" s="54"/>
      <c r="D20" s="224"/>
      <c r="E20" s="138">
        <v>3</v>
      </c>
      <c r="F20" s="132"/>
      <c r="G20" s="130"/>
      <c r="H20" s="131">
        <v>148.41</v>
      </c>
      <c r="I20" s="130">
        <v>0</v>
      </c>
      <c r="J20" s="131">
        <v>142.86</v>
      </c>
      <c r="K20" s="130">
        <v>0</v>
      </c>
      <c r="L20" s="234"/>
      <c r="M20" s="234"/>
      <c r="N20" s="132"/>
      <c r="O20" s="133">
        <f>(H20+I20+J20+K20)*0.25+N20</f>
        <v>72.8175</v>
      </c>
      <c r="P20" s="37">
        <f>(M20-L20)*86400</f>
        <v>0</v>
      </c>
      <c r="Q20" s="35">
        <f>IF(P20&lt;D4,0,P20-D4)*0.25</f>
        <v>0</v>
      </c>
      <c r="R20" s="35" t="e">
        <f>IF(P20&gt;D5,0,P20-D5)*0.25</f>
        <v>#VALUE!</v>
      </c>
    </row>
    <row r="21" spans="1:18" s="7" customFormat="1" ht="22.5" customHeight="1">
      <c r="A21" s="54">
        <v>14</v>
      </c>
      <c r="B21" s="54" t="s">
        <v>110</v>
      </c>
      <c r="C21" s="95"/>
      <c r="D21" s="224"/>
      <c r="E21" s="138" t="s">
        <v>125</v>
      </c>
      <c r="F21" s="130"/>
      <c r="G21" s="130"/>
      <c r="H21" s="131">
        <v>0</v>
      </c>
      <c r="I21" s="130">
        <v>500</v>
      </c>
      <c r="J21" s="131">
        <v>208.28</v>
      </c>
      <c r="K21" s="130">
        <v>20</v>
      </c>
      <c r="L21" s="234"/>
      <c r="M21" s="234"/>
      <c r="N21" s="132"/>
      <c r="O21" s="133">
        <f>(H21+I21+J21+K21)*0.25+N21</f>
        <v>182.07</v>
      </c>
      <c r="P21" s="37">
        <f aca="true" t="shared" si="0" ref="P21:P27">(M21-L21)*86400</f>
        <v>0</v>
      </c>
      <c r="Q21" s="35">
        <f>IF(P21&lt;D4,0,P21-D4)*0.25</f>
        <v>0</v>
      </c>
      <c r="R21" s="35" t="e">
        <f>IF(P21&gt;D5,0,P21-D5)*0.25</f>
        <v>#VALUE!</v>
      </c>
    </row>
    <row r="22" spans="1:18" s="7" customFormat="1" ht="22.5" customHeight="1">
      <c r="A22" s="54">
        <v>12</v>
      </c>
      <c r="B22" s="54" t="s">
        <v>111</v>
      </c>
      <c r="C22" s="95"/>
      <c r="D22" s="56"/>
      <c r="E22" s="138" t="s">
        <v>125</v>
      </c>
      <c r="F22" s="130"/>
      <c r="G22" s="130"/>
      <c r="H22" s="131">
        <v>163.59</v>
      </c>
      <c r="I22" s="130">
        <v>500</v>
      </c>
      <c r="J22" s="131">
        <v>138.91</v>
      </c>
      <c r="K22" s="130">
        <v>0</v>
      </c>
      <c r="L22" s="234"/>
      <c r="M22" s="234"/>
      <c r="N22" s="132"/>
      <c r="O22" s="133">
        <f>(H22+I22+J22+K22)*0.25+N22</f>
        <v>200.625</v>
      </c>
      <c r="P22" s="37">
        <f>(M22-L22)*86400</f>
        <v>0</v>
      </c>
      <c r="Q22" s="35">
        <f>IF(P22&lt;D4,0,P22-D4)*0.25</f>
        <v>0</v>
      </c>
      <c r="R22" s="35">
        <f>IF(P22&gt;D9,0,P22-D9)*0.25</f>
        <v>0</v>
      </c>
    </row>
    <row r="23" spans="1:18" s="4" customFormat="1" ht="22.5" customHeight="1">
      <c r="A23" s="54"/>
      <c r="B23" s="55"/>
      <c r="C23" s="54"/>
      <c r="D23" s="56"/>
      <c r="E23" s="130"/>
      <c r="F23" s="132"/>
      <c r="G23" s="130"/>
      <c r="H23" s="131"/>
      <c r="I23" s="130"/>
      <c r="J23" s="131"/>
      <c r="K23" s="130"/>
      <c r="L23" s="234"/>
      <c r="M23" s="234"/>
      <c r="N23" s="132"/>
      <c r="O23" s="133" t="s">
        <v>39</v>
      </c>
      <c r="P23" s="37">
        <f t="shared" si="0"/>
        <v>0</v>
      </c>
      <c r="Q23" s="35">
        <f>IF(P23&lt;D4,0,P23-D4)*0.25</f>
        <v>0</v>
      </c>
      <c r="R23" s="35" t="e">
        <f>IF(P23&gt;D5,0,P23-D5)*0.25</f>
        <v>#VALUE!</v>
      </c>
    </row>
    <row r="24" spans="1:18" s="4" customFormat="1" ht="22.5" customHeight="1">
      <c r="A24" s="54"/>
      <c r="B24" s="54"/>
      <c r="C24" s="95"/>
      <c r="D24" s="224"/>
      <c r="E24" s="130"/>
      <c r="F24" s="132"/>
      <c r="G24" s="130"/>
      <c r="H24" s="131"/>
      <c r="I24" s="130"/>
      <c r="J24" s="131"/>
      <c r="K24" s="130"/>
      <c r="L24" s="234"/>
      <c r="M24" s="234"/>
      <c r="N24" s="132"/>
      <c r="O24" s="133" t="s">
        <v>39</v>
      </c>
      <c r="P24" s="37">
        <f t="shared" si="0"/>
        <v>0</v>
      </c>
      <c r="Q24" s="35">
        <f>IF(P24&lt;D4,0,P24-D4)*0.25</f>
        <v>0</v>
      </c>
      <c r="R24" s="35" t="e">
        <f>IF(P24&gt;D5,0,P24-D5)*0.25</f>
        <v>#VALUE!</v>
      </c>
    </row>
    <row r="25" spans="1:18" s="4" customFormat="1" ht="22.5" customHeight="1">
      <c r="A25" s="54"/>
      <c r="B25" s="54" t="s">
        <v>127</v>
      </c>
      <c r="C25" s="95"/>
      <c r="D25" s="56"/>
      <c r="E25" s="130"/>
      <c r="F25" s="132"/>
      <c r="G25" s="130"/>
      <c r="H25" s="131"/>
      <c r="I25" s="130"/>
      <c r="J25" s="131"/>
      <c r="K25" s="130"/>
      <c r="L25" s="234"/>
      <c r="M25" s="234"/>
      <c r="N25" s="132"/>
      <c r="O25" s="133" t="s">
        <v>39</v>
      </c>
      <c r="P25" s="37">
        <f t="shared" si="0"/>
        <v>0</v>
      </c>
      <c r="Q25" s="35">
        <f>IF(P25&lt;D4,0,P25-D4)*0.25</f>
        <v>0</v>
      </c>
      <c r="R25" s="35" t="e">
        <f>IF(P25&gt;D5,0,P25-D5)*0.25</f>
        <v>#VALUE!</v>
      </c>
    </row>
    <row r="26" spans="1:18" s="4" customFormat="1" ht="15">
      <c r="A26" s="124"/>
      <c r="B26" s="125"/>
      <c r="C26" s="126"/>
      <c r="D26" s="121"/>
      <c r="E26" s="105"/>
      <c r="F26" s="105"/>
      <c r="G26" s="105"/>
      <c r="H26" s="106"/>
      <c r="I26" s="105"/>
      <c r="J26" s="106"/>
      <c r="K26" s="105"/>
      <c r="L26" s="111"/>
      <c r="M26" s="111"/>
      <c r="N26" s="112"/>
      <c r="O26" s="107" t="s">
        <v>39</v>
      </c>
      <c r="P26" s="37">
        <f t="shared" si="0"/>
        <v>0</v>
      </c>
      <c r="Q26" s="35">
        <f>IF(P26&lt;D4,0,P26-D4)*0.25</f>
        <v>0</v>
      </c>
      <c r="R26" s="35" t="e">
        <f>IF(P26&gt;D5,0,P26-D5)*0.25</f>
        <v>#VALUE!</v>
      </c>
    </row>
    <row r="27" spans="1:18" s="4" customFormat="1" ht="15">
      <c r="A27" s="124"/>
      <c r="B27" s="125"/>
      <c r="C27" s="126"/>
      <c r="D27" s="109"/>
      <c r="E27" s="105" t="s">
        <v>39</v>
      </c>
      <c r="F27" s="105"/>
      <c r="G27" s="105"/>
      <c r="H27" s="106" t="s">
        <v>39</v>
      </c>
      <c r="I27" s="105"/>
      <c r="J27" s="106"/>
      <c r="K27" s="105"/>
      <c r="L27" s="105"/>
      <c r="M27" s="105"/>
      <c r="N27" s="104"/>
      <c r="O27" s="127"/>
      <c r="P27" s="37">
        <f t="shared" si="0"/>
        <v>0</v>
      </c>
      <c r="Q27" s="35">
        <f>IF(P27&lt;D4,0,P27-D4)*0.25</f>
        <v>0</v>
      </c>
      <c r="R27" s="35" t="e">
        <f>IF(P27&gt;D5,0,P27-D5)*0.25</f>
        <v>#VALUE!</v>
      </c>
    </row>
  </sheetData>
  <sheetProtection/>
  <mergeCells count="3">
    <mergeCell ref="D2:E2"/>
    <mergeCell ref="J15:K15"/>
    <mergeCell ref="L16:M16"/>
  </mergeCells>
  <printOptions gridLines="1"/>
  <pageMargins left="0.3937007874015748" right="0.3937007874015748" top="0.5905511811023623" bottom="0.5905511811023623" header="0.5118110236220472" footer="0.5118110236220472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6.140625" style="0" customWidth="1"/>
    <col min="2" max="2" width="21.8515625" style="0" customWidth="1"/>
    <col min="5" max="5" width="7.8515625" style="0" customWidth="1"/>
    <col min="6" max="6" width="0.2890625" style="0" hidden="1" customWidth="1"/>
    <col min="7" max="7" width="9.140625" style="0" hidden="1" customWidth="1"/>
    <col min="11" max="11" width="9.140625" style="0" customWidth="1"/>
    <col min="12" max="12" width="0.2890625" style="0" hidden="1" customWidth="1"/>
    <col min="13" max="14" width="9.140625" style="0" hidden="1" customWidth="1"/>
  </cols>
  <sheetData>
    <row r="1" spans="1:15" ht="15">
      <c r="A1" s="74"/>
      <c r="B1" s="75" t="s">
        <v>0</v>
      </c>
      <c r="C1" s="74"/>
      <c r="D1" s="76" t="s">
        <v>104</v>
      </c>
      <c r="E1" s="77"/>
      <c r="F1" s="78"/>
      <c r="G1" s="78"/>
      <c r="H1" s="79"/>
      <c r="I1" s="80"/>
      <c r="J1" s="81"/>
      <c r="K1" s="81"/>
      <c r="L1" s="81"/>
      <c r="M1" s="81"/>
      <c r="N1" s="81"/>
      <c r="O1" s="82"/>
    </row>
    <row r="2" spans="1:15" ht="15">
      <c r="A2" s="74"/>
      <c r="B2" s="83" t="s">
        <v>1</v>
      </c>
      <c r="C2" s="74"/>
      <c r="D2" s="238">
        <v>45367</v>
      </c>
      <c r="E2" s="238"/>
      <c r="F2" s="78"/>
      <c r="G2" s="78"/>
      <c r="H2" s="79"/>
      <c r="I2" s="80"/>
      <c r="J2" s="81"/>
      <c r="K2" s="81"/>
      <c r="L2" s="81"/>
      <c r="M2" s="81"/>
      <c r="N2" s="81"/>
      <c r="O2" s="82"/>
    </row>
    <row r="3" spans="1:15" ht="15">
      <c r="A3" s="74"/>
      <c r="B3" s="74"/>
      <c r="C3" s="74"/>
      <c r="D3" s="74"/>
      <c r="E3" s="74"/>
      <c r="F3" s="81" t="s">
        <v>39</v>
      </c>
      <c r="G3" s="81"/>
      <c r="H3" s="82" t="s">
        <v>39</v>
      </c>
      <c r="I3" s="81"/>
      <c r="J3" s="81"/>
      <c r="K3" s="81"/>
      <c r="L3" s="81"/>
      <c r="M3" s="81"/>
      <c r="N3" s="81"/>
      <c r="O3" s="82"/>
    </row>
    <row r="4" spans="1:15" ht="15">
      <c r="A4" s="74"/>
      <c r="B4" s="74"/>
      <c r="C4" s="74"/>
      <c r="D4" s="74"/>
      <c r="E4" s="74"/>
      <c r="F4" s="81"/>
      <c r="G4" s="81"/>
      <c r="H4" s="87" t="s">
        <v>34</v>
      </c>
      <c r="I4" s="87"/>
      <c r="J4" s="239" t="s">
        <v>36</v>
      </c>
      <c r="K4" s="239"/>
      <c r="L4" s="81"/>
      <c r="M4" s="81"/>
      <c r="N4" s="81"/>
      <c r="O4" s="82"/>
    </row>
    <row r="5" spans="1:15" ht="15">
      <c r="A5" s="74" t="s">
        <v>10</v>
      </c>
      <c r="B5" s="74" t="s">
        <v>12</v>
      </c>
      <c r="C5" s="74" t="s">
        <v>41</v>
      </c>
      <c r="D5" s="74" t="s">
        <v>39</v>
      </c>
      <c r="E5" s="74" t="s">
        <v>14</v>
      </c>
      <c r="F5" s="81" t="s">
        <v>15</v>
      </c>
      <c r="G5" s="81" t="s">
        <v>16</v>
      </c>
      <c r="H5" s="88" t="s">
        <v>8</v>
      </c>
      <c r="I5" s="81" t="s">
        <v>16</v>
      </c>
      <c r="J5" s="88" t="s">
        <v>8</v>
      </c>
      <c r="K5" s="81" t="s">
        <v>16</v>
      </c>
      <c r="L5" s="240" t="s">
        <v>37</v>
      </c>
      <c r="M5" s="240"/>
      <c r="N5" s="81" t="s">
        <v>15</v>
      </c>
      <c r="O5" s="82" t="s">
        <v>39</v>
      </c>
    </row>
    <row r="6" spans="1:15" ht="15">
      <c r="A6" s="74" t="s">
        <v>18</v>
      </c>
      <c r="B6" s="74"/>
      <c r="C6" s="7" t="s">
        <v>105</v>
      </c>
      <c r="D6" s="74"/>
      <c r="E6" s="74"/>
      <c r="F6" s="81" t="s">
        <v>20</v>
      </c>
      <c r="G6" s="81" t="s">
        <v>21</v>
      </c>
      <c r="H6" s="82" t="s">
        <v>20</v>
      </c>
      <c r="I6" s="81" t="s">
        <v>32</v>
      </c>
      <c r="J6" s="82" t="s">
        <v>20</v>
      </c>
      <c r="K6" s="81" t="s">
        <v>32</v>
      </c>
      <c r="L6" s="81" t="s">
        <v>10</v>
      </c>
      <c r="M6" s="81" t="s">
        <v>31</v>
      </c>
      <c r="N6" s="81" t="s">
        <v>30</v>
      </c>
      <c r="O6" s="82" t="s">
        <v>47</v>
      </c>
    </row>
    <row r="7" spans="1:15" ht="22.5" customHeight="1">
      <c r="A7" s="54">
        <v>7</v>
      </c>
      <c r="B7" s="54" t="s">
        <v>112</v>
      </c>
      <c r="C7" s="95"/>
      <c r="D7" s="121"/>
      <c r="E7" s="235">
        <v>1</v>
      </c>
      <c r="F7" s="112"/>
      <c r="G7" s="105"/>
      <c r="H7" s="106">
        <v>86.78</v>
      </c>
      <c r="I7" s="105"/>
      <c r="J7" s="106">
        <v>84.5</v>
      </c>
      <c r="K7" s="105"/>
      <c r="L7" s="111"/>
      <c r="M7" s="111"/>
      <c r="N7" s="112"/>
      <c r="O7" s="107">
        <f aca="true" t="shared" si="0" ref="O7:O14">(H7+I7+J7+K7)*0.25+N7</f>
        <v>42.82</v>
      </c>
    </row>
    <row r="8" spans="1:15" ht="22.5" customHeight="1">
      <c r="A8" s="54">
        <v>10</v>
      </c>
      <c r="B8" s="54" t="s">
        <v>114</v>
      </c>
      <c r="C8" s="95"/>
      <c r="D8" s="123"/>
      <c r="E8" s="235">
        <v>2</v>
      </c>
      <c r="F8" s="105"/>
      <c r="G8" s="105"/>
      <c r="H8" s="106">
        <v>88.35</v>
      </c>
      <c r="I8" s="105"/>
      <c r="J8" s="106">
        <v>87.34</v>
      </c>
      <c r="K8" s="105"/>
      <c r="L8" s="111"/>
      <c r="M8" s="111"/>
      <c r="N8" s="112"/>
      <c r="O8" s="107">
        <f t="shared" si="0"/>
        <v>43.9225</v>
      </c>
    </row>
    <row r="9" spans="1:15" ht="22.5" customHeight="1">
      <c r="A9" s="54">
        <v>1</v>
      </c>
      <c r="B9" s="55" t="s">
        <v>115</v>
      </c>
      <c r="C9" s="54"/>
      <c r="D9" s="121"/>
      <c r="E9" s="235">
        <v>3</v>
      </c>
      <c r="F9" s="112"/>
      <c r="G9" s="105"/>
      <c r="H9" s="106">
        <v>92.13</v>
      </c>
      <c r="I9" s="105"/>
      <c r="J9" s="106">
        <v>91.97</v>
      </c>
      <c r="K9" s="105"/>
      <c r="L9" s="111"/>
      <c r="M9" s="111"/>
      <c r="N9" s="112"/>
      <c r="O9" s="107">
        <f t="shared" si="0"/>
        <v>46.025</v>
      </c>
    </row>
    <row r="10" spans="1:15" ht="22.5" customHeight="1">
      <c r="A10" s="54">
        <v>9</v>
      </c>
      <c r="B10" s="54" t="s">
        <v>116</v>
      </c>
      <c r="C10" s="95"/>
      <c r="D10" s="121"/>
      <c r="E10" s="235">
        <v>4</v>
      </c>
      <c r="F10" s="105"/>
      <c r="G10" s="105"/>
      <c r="H10" s="106">
        <v>98.03</v>
      </c>
      <c r="I10" s="105"/>
      <c r="J10" s="106">
        <v>90.41</v>
      </c>
      <c r="K10" s="105"/>
      <c r="L10" s="111"/>
      <c r="M10" s="111"/>
      <c r="N10" s="112"/>
      <c r="O10" s="107">
        <f t="shared" si="0"/>
        <v>47.11</v>
      </c>
    </row>
    <row r="11" spans="1:15" ht="22.5" customHeight="1">
      <c r="A11" s="54">
        <v>5</v>
      </c>
      <c r="B11" s="54" t="s">
        <v>117</v>
      </c>
      <c r="C11" s="95"/>
      <c r="D11" s="123"/>
      <c r="E11" s="235">
        <v>5</v>
      </c>
      <c r="F11" s="105"/>
      <c r="G11" s="105"/>
      <c r="H11" s="106">
        <v>97.06</v>
      </c>
      <c r="I11" s="105"/>
      <c r="J11" s="106">
        <v>97.34</v>
      </c>
      <c r="K11" s="105"/>
      <c r="L11" s="111"/>
      <c r="M11" s="111"/>
      <c r="N11" s="112"/>
      <c r="O11" s="107">
        <f t="shared" si="0"/>
        <v>48.6</v>
      </c>
    </row>
    <row r="12" spans="1:15" ht="22.5" customHeight="1">
      <c r="A12" s="54">
        <v>13</v>
      </c>
      <c r="B12" s="55" t="s">
        <v>118</v>
      </c>
      <c r="C12" s="54"/>
      <c r="D12" s="123"/>
      <c r="E12" s="235">
        <v>6</v>
      </c>
      <c r="F12" s="112"/>
      <c r="G12" s="105"/>
      <c r="H12" s="106">
        <v>96.66</v>
      </c>
      <c r="I12" s="105">
        <v>5</v>
      </c>
      <c r="J12" s="106">
        <v>95.75</v>
      </c>
      <c r="K12" s="105"/>
      <c r="L12" s="111"/>
      <c r="M12" s="111"/>
      <c r="N12" s="112"/>
      <c r="O12" s="107">
        <f t="shared" si="0"/>
        <v>49.3525</v>
      </c>
    </row>
    <row r="13" spans="1:15" ht="22.5" customHeight="1">
      <c r="A13" s="54">
        <v>20</v>
      </c>
      <c r="B13" s="54" t="s">
        <v>119</v>
      </c>
      <c r="C13" s="95"/>
      <c r="D13" s="121"/>
      <c r="E13" s="235">
        <v>7</v>
      </c>
      <c r="F13" s="112"/>
      <c r="G13" s="105"/>
      <c r="H13" s="106">
        <v>102.71</v>
      </c>
      <c r="I13" s="105"/>
      <c r="J13" s="106">
        <v>102.13</v>
      </c>
      <c r="K13" s="105">
        <v>5</v>
      </c>
      <c r="L13" s="111"/>
      <c r="M13" s="111"/>
      <c r="N13" s="112"/>
      <c r="O13" s="107">
        <f t="shared" si="0"/>
        <v>52.459999999999994</v>
      </c>
    </row>
    <row r="14" spans="1:15" ht="22.5" customHeight="1">
      <c r="A14" s="54">
        <v>21</v>
      </c>
      <c r="B14" s="54" t="s">
        <v>120</v>
      </c>
      <c r="C14" s="95"/>
      <c r="D14" s="123"/>
      <c r="E14" s="235">
        <v>8</v>
      </c>
      <c r="F14" s="112"/>
      <c r="G14" s="105"/>
      <c r="H14" s="106">
        <v>101.75</v>
      </c>
      <c r="I14" s="105">
        <v>5</v>
      </c>
      <c r="J14" s="106">
        <v>102.16</v>
      </c>
      <c r="K14" s="105">
        <v>5</v>
      </c>
      <c r="L14" s="111"/>
      <c r="M14" s="111"/>
      <c r="N14" s="112"/>
      <c r="O14" s="107">
        <f t="shared" si="0"/>
        <v>53.4775</v>
      </c>
    </row>
    <row r="15" spans="1:15" ht="22.5" customHeight="1">
      <c r="A15" s="54">
        <v>11</v>
      </c>
      <c r="B15" s="54" t="s">
        <v>121</v>
      </c>
      <c r="C15" s="95"/>
      <c r="D15" s="123"/>
      <c r="E15" s="235">
        <v>9</v>
      </c>
      <c r="F15" s="112"/>
      <c r="G15" s="105"/>
      <c r="H15" s="106">
        <v>109.22</v>
      </c>
      <c r="I15" s="105"/>
      <c r="J15" s="106">
        <v>109.19</v>
      </c>
      <c r="K15" s="105">
        <v>5</v>
      </c>
      <c r="L15" s="111"/>
      <c r="M15" s="111"/>
      <c r="N15" s="112"/>
      <c r="O15" s="107">
        <f aca="true" t="shared" si="1" ref="O15:O20">(H15+I15+J15+K15)*0.25+N15</f>
        <v>55.8525</v>
      </c>
    </row>
    <row r="16" spans="1:15" ht="22.5" customHeight="1">
      <c r="A16" s="54">
        <v>17</v>
      </c>
      <c r="B16" s="54" t="s">
        <v>80</v>
      </c>
      <c r="C16" s="95"/>
      <c r="D16" s="123"/>
      <c r="E16" s="235">
        <v>10</v>
      </c>
      <c r="F16" s="112"/>
      <c r="G16" s="105"/>
      <c r="H16" s="106">
        <v>105.09</v>
      </c>
      <c r="I16" s="105">
        <v>5</v>
      </c>
      <c r="J16" s="106">
        <v>124.16</v>
      </c>
      <c r="K16" s="105"/>
      <c r="L16" s="111"/>
      <c r="M16" s="111"/>
      <c r="N16" s="112"/>
      <c r="O16" s="107">
        <f t="shared" si="1"/>
        <v>58.5625</v>
      </c>
    </row>
    <row r="17" spans="1:15" ht="22.5" customHeight="1">
      <c r="A17" s="54">
        <v>11</v>
      </c>
      <c r="B17" s="54" t="s">
        <v>122</v>
      </c>
      <c r="C17" s="95"/>
      <c r="D17" s="123"/>
      <c r="E17" s="235">
        <v>11</v>
      </c>
      <c r="F17" s="112"/>
      <c r="G17" s="105"/>
      <c r="H17" s="106">
        <v>130.63</v>
      </c>
      <c r="I17" s="105"/>
      <c r="J17" s="106">
        <v>124.4</v>
      </c>
      <c r="K17" s="105"/>
      <c r="L17" s="111"/>
      <c r="M17" s="111"/>
      <c r="N17" s="112"/>
      <c r="O17" s="107">
        <f t="shared" si="1"/>
        <v>63.7575</v>
      </c>
    </row>
    <row r="18" spans="1:15" ht="22.5" customHeight="1">
      <c r="A18" s="54">
        <v>4</v>
      </c>
      <c r="B18" s="54" t="s">
        <v>123</v>
      </c>
      <c r="C18" s="95"/>
      <c r="D18" s="123"/>
      <c r="E18" s="235">
        <v>12</v>
      </c>
      <c r="F18" s="112"/>
      <c r="G18" s="105"/>
      <c r="H18" s="106">
        <v>147.25</v>
      </c>
      <c r="I18" s="105"/>
      <c r="J18" s="106">
        <v>123.1</v>
      </c>
      <c r="K18" s="105"/>
      <c r="L18" s="111"/>
      <c r="M18" s="111"/>
      <c r="N18" s="112"/>
      <c r="O18" s="107">
        <f t="shared" si="1"/>
        <v>67.5875</v>
      </c>
    </row>
    <row r="19" spans="1:15" ht="22.5" customHeight="1">
      <c r="A19" s="54">
        <v>2</v>
      </c>
      <c r="B19" s="54" t="s">
        <v>124</v>
      </c>
      <c r="C19" s="95"/>
      <c r="D19" s="123"/>
      <c r="E19" s="235" t="s">
        <v>125</v>
      </c>
      <c r="F19" s="112"/>
      <c r="G19" s="105"/>
      <c r="H19" s="106">
        <v>129.93</v>
      </c>
      <c r="I19" s="105">
        <v>500</v>
      </c>
      <c r="J19" s="106">
        <v>120.69</v>
      </c>
      <c r="K19" s="105">
        <v>20</v>
      </c>
      <c r="L19" s="111"/>
      <c r="M19" s="111"/>
      <c r="N19" s="112"/>
      <c r="O19" s="107">
        <f t="shared" si="1"/>
        <v>192.65500000000003</v>
      </c>
    </row>
    <row r="20" spans="1:15" ht="22.5" customHeight="1">
      <c r="A20" s="54">
        <v>6</v>
      </c>
      <c r="B20" s="54" t="s">
        <v>126</v>
      </c>
      <c r="C20" s="95"/>
      <c r="D20" s="123"/>
      <c r="E20" s="235" t="s">
        <v>125</v>
      </c>
      <c r="F20" s="112"/>
      <c r="G20" s="105"/>
      <c r="H20" s="106">
        <v>192.22</v>
      </c>
      <c r="I20" s="105"/>
      <c r="J20" s="106">
        <v>160</v>
      </c>
      <c r="K20" s="105">
        <v>500</v>
      </c>
      <c r="L20" s="111"/>
      <c r="M20" s="111"/>
      <c r="N20" s="112"/>
      <c r="O20" s="107">
        <f t="shared" si="1"/>
        <v>213.055</v>
      </c>
    </row>
    <row r="21" spans="1:15" ht="22.5" customHeight="1">
      <c r="A21" s="54">
        <v>16</v>
      </c>
      <c r="B21" s="54" t="s">
        <v>113</v>
      </c>
      <c r="C21" s="95"/>
      <c r="D21" s="123"/>
      <c r="E21" s="235" t="s">
        <v>125</v>
      </c>
      <c r="F21" s="112"/>
      <c r="G21" s="105"/>
      <c r="H21" s="106" t="s">
        <v>39</v>
      </c>
      <c r="I21" s="105"/>
      <c r="J21" s="106" t="s">
        <v>39</v>
      </c>
      <c r="K21" s="105" t="s">
        <v>39</v>
      </c>
      <c r="L21" s="111"/>
      <c r="M21" s="111"/>
      <c r="N21" s="112"/>
      <c r="O21" s="107" t="s">
        <v>39</v>
      </c>
    </row>
    <row r="22" spans="1:3" ht="22.5" customHeight="1">
      <c r="A22" s="236"/>
      <c r="B22" s="236"/>
      <c r="C22" s="236"/>
    </row>
    <row r="23" spans="1:3" ht="22.5" customHeight="1">
      <c r="A23" s="236"/>
      <c r="B23" s="54" t="s">
        <v>127</v>
      </c>
      <c r="C23" s="236"/>
    </row>
  </sheetData>
  <sheetProtection/>
  <mergeCells count="3">
    <mergeCell ref="D2:E2"/>
    <mergeCell ref="J4:K4"/>
    <mergeCell ref="L5:M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U25" sqref="U25"/>
    </sheetView>
  </sheetViews>
  <sheetFormatPr defaultColWidth="9.140625" defaultRowHeight="12.75"/>
  <cols>
    <col min="1" max="1" width="5.7109375" style="3" customWidth="1"/>
    <col min="2" max="2" width="19.7109375" style="3" customWidth="1"/>
    <col min="3" max="3" width="7.8515625" style="3" customWidth="1"/>
    <col min="4" max="4" width="8.421875" style="3" customWidth="1"/>
    <col min="5" max="5" width="9.8515625" style="2" bestFit="1" customWidth="1"/>
    <col min="6" max="6" width="10.140625" style="2" hidden="1" customWidth="1"/>
    <col min="7" max="7" width="6.00390625" style="2" hidden="1" customWidth="1"/>
    <col min="8" max="8" width="9.140625" style="22" bestFit="1" customWidth="1"/>
    <col min="9" max="9" width="8.00390625" style="2" customWidth="1"/>
    <col min="10" max="10" width="9.140625" style="2" bestFit="1" customWidth="1"/>
    <col min="11" max="11" width="7.7109375" style="2" customWidth="1"/>
    <col min="12" max="13" width="11.28125" style="26" hidden="1" customWidth="1"/>
    <col min="14" max="14" width="13.421875" style="26" hidden="1" customWidth="1"/>
    <col min="15" max="15" width="14.28125" style="22" customWidth="1"/>
    <col min="16" max="17" width="9.140625" style="3" hidden="1" customWidth="1"/>
    <col min="18" max="18" width="9.57421875" style="3" hidden="1" customWidth="1"/>
    <col min="19" max="19" width="9.140625" style="3" customWidth="1"/>
    <col min="20" max="20" width="23.8515625" style="3" customWidth="1"/>
    <col min="21" max="16384" width="9.140625" style="3" customWidth="1"/>
  </cols>
  <sheetData>
    <row r="1" spans="1:18" ht="15">
      <c r="A1" s="66"/>
      <c r="B1" s="59" t="s">
        <v>0</v>
      </c>
      <c r="C1" s="66"/>
      <c r="D1" s="61" t="s">
        <v>33</v>
      </c>
      <c r="E1" s="71"/>
      <c r="F1" s="62"/>
      <c r="G1" s="62"/>
      <c r="H1" s="72"/>
      <c r="I1" s="73"/>
      <c r="J1" s="63"/>
      <c r="K1" s="63"/>
      <c r="L1" s="63"/>
      <c r="M1" s="63"/>
      <c r="N1" s="63"/>
      <c r="O1" s="68"/>
      <c r="P1" s="25"/>
      <c r="Q1" s="5"/>
      <c r="R1" s="5"/>
    </row>
    <row r="2" spans="1:18" ht="15">
      <c r="A2" s="66"/>
      <c r="B2" s="64" t="s">
        <v>1</v>
      </c>
      <c r="C2" s="66"/>
      <c r="D2" s="241">
        <v>45368</v>
      </c>
      <c r="E2" s="241"/>
      <c r="F2" s="62"/>
      <c r="G2" s="62"/>
      <c r="H2" s="72"/>
      <c r="I2" s="73"/>
      <c r="J2" s="63"/>
      <c r="K2" s="63"/>
      <c r="L2" s="63"/>
      <c r="M2" s="63"/>
      <c r="N2" s="63"/>
      <c r="O2" s="68"/>
      <c r="P2" s="25"/>
      <c r="Q2" s="5"/>
      <c r="R2" s="5"/>
    </row>
    <row r="3" spans="1:18" ht="15">
      <c r="A3" s="66"/>
      <c r="B3" s="59"/>
      <c r="C3" s="66"/>
      <c r="D3" s="61"/>
      <c r="E3" s="71"/>
      <c r="F3" s="62"/>
      <c r="G3" s="62"/>
      <c r="H3" s="72"/>
      <c r="I3" s="73"/>
      <c r="J3" s="63"/>
      <c r="K3" s="63"/>
      <c r="L3" s="63"/>
      <c r="M3" s="63"/>
      <c r="N3" s="63"/>
      <c r="O3" s="68"/>
      <c r="P3" s="25"/>
      <c r="Q3" s="5"/>
      <c r="R3" s="5"/>
    </row>
    <row r="4" spans="1:18" ht="15.75" customHeight="1">
      <c r="A4" s="66"/>
      <c r="B4" s="60" t="s">
        <v>39</v>
      </c>
      <c r="C4" s="66"/>
      <c r="D4" s="96" t="s">
        <v>39</v>
      </c>
      <c r="E4" s="97"/>
      <c r="F4" s="98"/>
      <c r="G4" s="98"/>
      <c r="H4" s="99"/>
      <c r="I4" s="100"/>
      <c r="J4" s="63"/>
      <c r="K4" s="63"/>
      <c r="L4" s="63"/>
      <c r="M4" s="63"/>
      <c r="N4" s="63"/>
      <c r="O4" s="68"/>
      <c r="P4" s="25"/>
      <c r="Q4" s="5"/>
      <c r="R4" s="5"/>
    </row>
    <row r="5" spans="1:18" ht="15">
      <c r="A5" s="66"/>
      <c r="B5" s="60" t="s">
        <v>39</v>
      </c>
      <c r="C5" s="66"/>
      <c r="D5" s="96" t="s">
        <v>39</v>
      </c>
      <c r="E5" s="98"/>
      <c r="F5" s="98"/>
      <c r="G5" s="98"/>
      <c r="H5" s="99"/>
      <c r="I5" s="100"/>
      <c r="J5" s="63"/>
      <c r="K5" s="63"/>
      <c r="L5" s="63"/>
      <c r="M5" s="63"/>
      <c r="N5" s="63"/>
      <c r="O5" s="68"/>
      <c r="P5" s="25"/>
      <c r="Q5" s="5"/>
      <c r="R5" s="5"/>
    </row>
    <row r="6" spans="1:18" ht="15" hidden="1">
      <c r="A6" s="66"/>
      <c r="B6" s="65" t="s">
        <v>2</v>
      </c>
      <c r="C6" s="64"/>
      <c r="D6" s="60"/>
      <c r="E6" s="64"/>
      <c r="F6" s="66"/>
      <c r="G6" s="66"/>
      <c r="H6" s="68"/>
      <c r="I6" s="63"/>
      <c r="J6" s="63"/>
      <c r="K6" s="63"/>
      <c r="L6" s="63"/>
      <c r="M6" s="63"/>
      <c r="N6" s="63"/>
      <c r="O6" s="68"/>
      <c r="P6" s="25"/>
      <c r="Q6" s="5"/>
      <c r="R6" s="5"/>
    </row>
    <row r="7" spans="1:18" ht="15" hidden="1">
      <c r="A7" s="66"/>
      <c r="B7" s="67">
        <v>1</v>
      </c>
      <c r="C7" s="64" t="s">
        <v>3</v>
      </c>
      <c r="D7" s="66"/>
      <c r="E7" s="66"/>
      <c r="F7" s="66"/>
      <c r="G7" s="66"/>
      <c r="H7" s="68"/>
      <c r="I7" s="63"/>
      <c r="J7" s="63"/>
      <c r="K7" s="63"/>
      <c r="L7" s="63"/>
      <c r="M7" s="63"/>
      <c r="N7" s="63"/>
      <c r="O7" s="68"/>
      <c r="P7" s="25"/>
      <c r="Q7" s="5"/>
      <c r="R7" s="5"/>
    </row>
    <row r="8" spans="1:18" ht="15" hidden="1">
      <c r="A8" s="66"/>
      <c r="B8" s="67">
        <v>2</v>
      </c>
      <c r="C8" s="64" t="s">
        <v>24</v>
      </c>
      <c r="D8" s="66"/>
      <c r="E8" s="66"/>
      <c r="F8" s="66"/>
      <c r="G8" s="66"/>
      <c r="H8" s="68"/>
      <c r="I8" s="63"/>
      <c r="J8" s="63"/>
      <c r="K8" s="63"/>
      <c r="L8" s="63"/>
      <c r="M8" s="63"/>
      <c r="N8" s="63"/>
      <c r="O8" s="68"/>
      <c r="P8" s="25"/>
      <c r="Q8" s="5"/>
      <c r="R8" s="5"/>
    </row>
    <row r="9" spans="1:18" ht="15" hidden="1">
      <c r="A9" s="66"/>
      <c r="B9" s="67">
        <v>3</v>
      </c>
      <c r="C9" s="64" t="s">
        <v>5</v>
      </c>
      <c r="D9" s="66"/>
      <c r="E9" s="66"/>
      <c r="F9" s="66"/>
      <c r="G9" s="66"/>
      <c r="H9" s="68"/>
      <c r="I9" s="63"/>
      <c r="J9" s="63"/>
      <c r="K9" s="63"/>
      <c r="L9" s="63"/>
      <c r="M9" s="63"/>
      <c r="N9" s="63"/>
      <c r="O9" s="68"/>
      <c r="P9" s="25"/>
      <c r="Q9" s="5"/>
      <c r="R9" s="5"/>
    </row>
    <row r="10" spans="1:18" ht="15" hidden="1">
      <c r="A10" s="66"/>
      <c r="B10" s="67">
        <v>4</v>
      </c>
      <c r="C10" s="64" t="s">
        <v>4</v>
      </c>
      <c r="D10" s="66"/>
      <c r="E10" s="66"/>
      <c r="F10" s="66"/>
      <c r="G10" s="66"/>
      <c r="H10" s="68"/>
      <c r="I10" s="63"/>
      <c r="J10" s="63"/>
      <c r="K10" s="63"/>
      <c r="L10" s="63"/>
      <c r="M10" s="63"/>
      <c r="N10" s="63"/>
      <c r="O10" s="68"/>
      <c r="P10" s="25"/>
      <c r="Q10" s="5"/>
      <c r="R10" s="5"/>
    </row>
    <row r="11" spans="1:18" ht="15" hidden="1">
      <c r="A11" s="66"/>
      <c r="B11" s="67">
        <v>5</v>
      </c>
      <c r="C11" s="64" t="s">
        <v>23</v>
      </c>
      <c r="D11" s="66"/>
      <c r="E11" s="66"/>
      <c r="F11" s="66"/>
      <c r="G11" s="66"/>
      <c r="H11" s="68"/>
      <c r="I11" s="63"/>
      <c r="J11" s="63"/>
      <c r="K11" s="63"/>
      <c r="L11" s="63"/>
      <c r="M11" s="63"/>
      <c r="N11" s="63"/>
      <c r="O11" s="68"/>
      <c r="P11" s="25"/>
      <c r="Q11" s="5"/>
      <c r="R11" s="5"/>
    </row>
    <row r="12" spans="1:18" ht="15" hidden="1">
      <c r="A12" s="66"/>
      <c r="B12" s="67">
        <v>6</v>
      </c>
      <c r="C12" s="64" t="s">
        <v>6</v>
      </c>
      <c r="D12" s="66"/>
      <c r="E12" s="66"/>
      <c r="F12" s="66"/>
      <c r="G12" s="66"/>
      <c r="H12" s="68"/>
      <c r="I12" s="63"/>
      <c r="J12" s="63"/>
      <c r="K12" s="63"/>
      <c r="L12" s="63"/>
      <c r="M12" s="63"/>
      <c r="N12" s="63"/>
      <c r="O12" s="68"/>
      <c r="P12" s="25"/>
      <c r="Q12" s="5"/>
      <c r="R12" s="5"/>
    </row>
    <row r="13" spans="1:18" ht="15" hidden="1">
      <c r="A13" s="66"/>
      <c r="B13" s="67" t="s">
        <v>26</v>
      </c>
      <c r="C13" s="64" t="s">
        <v>7</v>
      </c>
      <c r="D13" s="66"/>
      <c r="E13" s="66"/>
      <c r="F13" s="66" t="s">
        <v>25</v>
      </c>
      <c r="G13" s="66"/>
      <c r="H13" s="68"/>
      <c r="I13" s="63"/>
      <c r="J13" s="63"/>
      <c r="K13" s="63"/>
      <c r="L13" s="63"/>
      <c r="M13" s="63"/>
      <c r="N13" s="63"/>
      <c r="O13" s="68"/>
      <c r="P13" s="25"/>
      <c r="Q13" s="5"/>
      <c r="R13" s="5"/>
    </row>
    <row r="14" spans="1:18" s="4" customFormat="1" ht="15" hidden="1">
      <c r="A14" s="66"/>
      <c r="B14" s="66"/>
      <c r="C14" s="66"/>
      <c r="D14" s="66"/>
      <c r="E14" s="66"/>
      <c r="F14" s="63" t="s">
        <v>19</v>
      </c>
      <c r="G14" s="63"/>
      <c r="H14" s="68" t="s">
        <v>9</v>
      </c>
      <c r="I14" s="63"/>
      <c r="J14" s="63"/>
      <c r="K14" s="63"/>
      <c r="L14" s="63"/>
      <c r="M14" s="63"/>
      <c r="N14" s="63"/>
      <c r="O14" s="68"/>
      <c r="P14" s="5"/>
      <c r="Q14" s="5"/>
      <c r="R14" s="5"/>
    </row>
    <row r="15" spans="1:18" s="4" customFormat="1" ht="15">
      <c r="A15" s="66"/>
      <c r="B15" s="66"/>
      <c r="C15" s="66"/>
      <c r="D15" s="66"/>
      <c r="E15" s="66"/>
      <c r="F15" s="63"/>
      <c r="G15" s="63"/>
      <c r="H15" s="69" t="s">
        <v>34</v>
      </c>
      <c r="I15" s="69"/>
      <c r="J15" s="242" t="s">
        <v>36</v>
      </c>
      <c r="K15" s="242"/>
      <c r="L15" s="63"/>
      <c r="M15" s="63"/>
      <c r="N15" s="63"/>
      <c r="O15" s="68"/>
      <c r="P15" s="5"/>
      <c r="Q15" s="5"/>
      <c r="R15" s="5"/>
    </row>
    <row r="16" spans="1:18" s="4" customFormat="1" ht="15">
      <c r="A16" s="66" t="s">
        <v>10</v>
      </c>
      <c r="B16" s="66" t="s">
        <v>12</v>
      </c>
      <c r="C16" s="66" t="s">
        <v>41</v>
      </c>
      <c r="D16" s="66" t="s">
        <v>39</v>
      </c>
      <c r="E16" s="66" t="s">
        <v>14</v>
      </c>
      <c r="F16" s="63" t="s">
        <v>15</v>
      </c>
      <c r="G16" s="63" t="s">
        <v>16</v>
      </c>
      <c r="H16" s="70" t="s">
        <v>8</v>
      </c>
      <c r="I16" s="63" t="s">
        <v>16</v>
      </c>
      <c r="J16" s="70" t="s">
        <v>8</v>
      </c>
      <c r="K16" s="63" t="s">
        <v>16</v>
      </c>
      <c r="L16" s="243" t="s">
        <v>37</v>
      </c>
      <c r="M16" s="243"/>
      <c r="N16" s="63" t="s">
        <v>15</v>
      </c>
      <c r="O16" s="68" t="s">
        <v>39</v>
      </c>
      <c r="P16" s="33" t="s">
        <v>28</v>
      </c>
      <c r="Q16" s="5" t="s">
        <v>15</v>
      </c>
      <c r="R16" s="5"/>
    </row>
    <row r="17" spans="1:18" s="4" customFormat="1" ht="19.5" customHeight="1">
      <c r="A17" s="66" t="s">
        <v>18</v>
      </c>
      <c r="B17" s="66"/>
      <c r="C17" s="64" t="s">
        <v>46</v>
      </c>
      <c r="D17" s="66"/>
      <c r="E17" s="66"/>
      <c r="F17" s="63" t="s">
        <v>20</v>
      </c>
      <c r="G17" s="63" t="s">
        <v>21</v>
      </c>
      <c r="H17" s="68" t="s">
        <v>20</v>
      </c>
      <c r="I17" s="63" t="s">
        <v>32</v>
      </c>
      <c r="J17" s="68" t="s">
        <v>20</v>
      </c>
      <c r="K17" s="63" t="s">
        <v>32</v>
      </c>
      <c r="L17" s="63" t="s">
        <v>10</v>
      </c>
      <c r="M17" s="63" t="s">
        <v>31</v>
      </c>
      <c r="N17" s="63" t="s">
        <v>30</v>
      </c>
      <c r="O17" s="68" t="s">
        <v>47</v>
      </c>
      <c r="P17" s="33"/>
      <c r="Q17" s="5" t="s">
        <v>20</v>
      </c>
      <c r="R17" s="5"/>
    </row>
    <row r="18" spans="1:18" s="4" customFormat="1" ht="19.5" customHeight="1">
      <c r="A18" s="148">
        <v>40</v>
      </c>
      <c r="B18" s="167" t="s">
        <v>93</v>
      </c>
      <c r="C18" s="148" t="s">
        <v>90</v>
      </c>
      <c r="D18" s="182"/>
      <c r="E18" s="230">
        <v>1</v>
      </c>
      <c r="F18" s="143"/>
      <c r="G18" s="144"/>
      <c r="H18" s="145">
        <v>115.11</v>
      </c>
      <c r="I18" s="144">
        <v>5</v>
      </c>
      <c r="J18" s="145">
        <v>109.81</v>
      </c>
      <c r="K18" s="144">
        <v>5</v>
      </c>
      <c r="L18" s="161"/>
      <c r="M18" s="161"/>
      <c r="N18" s="143"/>
      <c r="O18" s="146">
        <f>(H18+I18+J18+K18)*0.25+N18</f>
        <v>58.730000000000004</v>
      </c>
      <c r="P18" s="128">
        <f>(M18-L18)*86400</f>
        <v>0</v>
      </c>
      <c r="Q18" s="129">
        <f>IF(P18&lt;D4,0,P18-D4)*0.25</f>
        <v>0</v>
      </c>
      <c r="R18" s="129" t="e">
        <f>IF(P18&gt;D5,0,P18-D5)*0.25</f>
        <v>#VALUE!</v>
      </c>
    </row>
    <row r="19" spans="1:18" s="4" customFormat="1" ht="19.5" customHeight="1">
      <c r="A19" s="152">
        <v>13</v>
      </c>
      <c r="B19" s="180" t="s">
        <v>89</v>
      </c>
      <c r="C19" s="148" t="s">
        <v>90</v>
      </c>
      <c r="D19" s="181"/>
      <c r="E19" s="231">
        <v>2</v>
      </c>
      <c r="F19" s="163"/>
      <c r="G19" s="163"/>
      <c r="H19" s="164">
        <v>117.7</v>
      </c>
      <c r="I19" s="163">
        <v>15</v>
      </c>
      <c r="J19" s="164">
        <v>110.2</v>
      </c>
      <c r="K19" s="163">
        <v>10</v>
      </c>
      <c r="L19" s="165"/>
      <c r="M19" s="165"/>
      <c r="N19" s="166"/>
      <c r="O19" s="146">
        <f>(H19+I19+J19+K19)*0.25+N19</f>
        <v>63.224999999999994</v>
      </c>
      <c r="P19" s="37">
        <f>(M19-L19)*86400</f>
        <v>0</v>
      </c>
      <c r="Q19" s="35">
        <f>IF(P19&lt;D4,0,P19-D4)*0.25</f>
        <v>0</v>
      </c>
      <c r="R19" s="35" t="e">
        <f>IF(P19&gt;D5,0,P19-D5)*0.25</f>
        <v>#VALUE!</v>
      </c>
    </row>
    <row r="20" spans="1:18" s="103" customFormat="1" ht="19.5" customHeight="1">
      <c r="A20" s="148">
        <v>26</v>
      </c>
      <c r="B20" s="140" t="s">
        <v>91</v>
      </c>
      <c r="C20" s="140" t="s">
        <v>90</v>
      </c>
      <c r="D20" s="159"/>
      <c r="E20" s="230">
        <v>3</v>
      </c>
      <c r="F20" s="144"/>
      <c r="G20" s="144"/>
      <c r="H20" s="145">
        <v>134.17</v>
      </c>
      <c r="I20" s="144">
        <v>5</v>
      </c>
      <c r="J20" s="145">
        <v>112.78</v>
      </c>
      <c r="K20" s="144">
        <v>10</v>
      </c>
      <c r="L20" s="161"/>
      <c r="M20" s="161"/>
      <c r="N20" s="143"/>
      <c r="O20" s="146">
        <f>(H20+I20+J20+K20)*0.25+N20</f>
        <v>65.4875</v>
      </c>
      <c r="P20" s="101"/>
      <c r="Q20" s="102"/>
      <c r="R20" s="102"/>
    </row>
    <row r="21" spans="1:18" s="4" customFormat="1" ht="19.5" customHeight="1">
      <c r="A21" s="148">
        <v>27</v>
      </c>
      <c r="B21" s="152" t="s">
        <v>92</v>
      </c>
      <c r="C21" s="153" t="s">
        <v>90</v>
      </c>
      <c r="D21" s="182"/>
      <c r="E21" s="230">
        <v>4</v>
      </c>
      <c r="F21" s="143"/>
      <c r="G21" s="144"/>
      <c r="H21" s="145">
        <v>151.11</v>
      </c>
      <c r="I21" s="144"/>
      <c r="J21" s="145">
        <v>141.76</v>
      </c>
      <c r="K21" s="144"/>
      <c r="L21" s="161"/>
      <c r="M21" s="161"/>
      <c r="N21" s="143"/>
      <c r="O21" s="146">
        <f>(H21+I21+J21+K21)*0.25+N21</f>
        <v>73.2175</v>
      </c>
      <c r="P21" s="37"/>
      <c r="Q21" s="35"/>
      <c r="R21" s="35"/>
    </row>
  </sheetData>
  <sheetProtection/>
  <mergeCells count="3">
    <mergeCell ref="D2:E2"/>
    <mergeCell ref="J15:K15"/>
    <mergeCell ref="L16:M16"/>
  </mergeCells>
  <printOptions gridLines="1"/>
  <pageMargins left="0.3937007874015748" right="0.3937007874015748" top="0.5905511811023623" bottom="0.5905511811023623" header="0.5118110236220472" footer="0.511811023622047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E23" sqref="E23"/>
    </sheetView>
  </sheetViews>
  <sheetFormatPr defaultColWidth="9.140625" defaultRowHeight="12.75"/>
  <cols>
    <col min="1" max="1" width="6.00390625" style="197" customWidth="1"/>
    <col min="2" max="2" width="20.57421875" style="197" customWidth="1"/>
    <col min="3" max="3" width="8.00390625" style="197" customWidth="1"/>
    <col min="4" max="4" width="5.8515625" style="197" customWidth="1"/>
    <col min="5" max="5" width="9.8515625" style="226" bestFit="1" customWidth="1"/>
    <col min="6" max="6" width="10.140625" style="226" hidden="1" customWidth="1"/>
    <col min="7" max="7" width="6.00390625" style="226" hidden="1" customWidth="1"/>
    <col min="8" max="8" width="9.140625" style="227" bestFit="1" customWidth="1"/>
    <col min="9" max="9" width="8.00390625" style="226" customWidth="1"/>
    <col min="10" max="10" width="9.140625" style="227" bestFit="1" customWidth="1"/>
    <col min="11" max="11" width="8.00390625" style="226" customWidth="1"/>
    <col min="12" max="12" width="0.2890625" style="229" customWidth="1"/>
    <col min="13" max="13" width="13.28125" style="227" hidden="1" customWidth="1"/>
    <col min="14" max="14" width="0.13671875" style="197" hidden="1" customWidth="1"/>
    <col min="15" max="15" width="12.7109375" style="228" customWidth="1"/>
    <col min="16" max="16" width="10.57421875" style="197" customWidth="1"/>
    <col min="17" max="17" width="9.140625" style="197" customWidth="1"/>
    <col min="18" max="18" width="23.8515625" style="197" customWidth="1"/>
    <col min="19" max="16384" width="9.140625" style="197" customWidth="1"/>
  </cols>
  <sheetData>
    <row r="1" spans="1:15" ht="15">
      <c r="A1" s="188"/>
      <c r="B1" s="189" t="s">
        <v>0</v>
      </c>
      <c r="C1" s="188"/>
      <c r="D1" s="190" t="s">
        <v>33</v>
      </c>
      <c r="E1" s="191"/>
      <c r="F1" s="192"/>
      <c r="G1" s="192"/>
      <c r="H1" s="193"/>
      <c r="I1" s="194"/>
      <c r="J1" s="195"/>
      <c r="K1" s="196"/>
      <c r="L1" s="196"/>
      <c r="M1" s="195"/>
      <c r="N1" s="196"/>
      <c r="O1" s="195"/>
    </row>
    <row r="2" spans="1:15" ht="15">
      <c r="A2" s="188"/>
      <c r="B2" s="198" t="s">
        <v>1</v>
      </c>
      <c r="C2" s="188"/>
      <c r="D2" s="244">
        <v>45368</v>
      </c>
      <c r="E2" s="244"/>
      <c r="F2" s="192"/>
      <c r="G2" s="192"/>
      <c r="H2" s="193"/>
      <c r="I2" s="194"/>
      <c r="J2" s="195"/>
      <c r="K2" s="196"/>
      <c r="L2" s="196"/>
      <c r="M2" s="195"/>
      <c r="N2" s="196"/>
      <c r="O2" s="195"/>
    </row>
    <row r="3" spans="1:15" ht="15">
      <c r="A3" s="188"/>
      <c r="B3" s="189"/>
      <c r="C3" s="188"/>
      <c r="D3" s="199"/>
      <c r="E3" s="200"/>
      <c r="F3" s="201"/>
      <c r="G3" s="201"/>
      <c r="H3" s="202"/>
      <c r="I3" s="203"/>
      <c r="J3" s="195"/>
      <c r="K3" s="196"/>
      <c r="L3" s="196"/>
      <c r="M3" s="195"/>
      <c r="N3" s="196"/>
      <c r="O3" s="195"/>
    </row>
    <row r="4" spans="1:15" ht="15.75" customHeight="1">
      <c r="A4" s="188"/>
      <c r="B4" s="204" t="s">
        <v>39</v>
      </c>
      <c r="C4" s="188"/>
      <c r="D4" s="205" t="s">
        <v>39</v>
      </c>
      <c r="E4" s="200"/>
      <c r="F4" s="201"/>
      <c r="G4" s="201"/>
      <c r="H4" s="202"/>
      <c r="I4" s="203"/>
      <c r="J4" s="195"/>
      <c r="K4" s="196"/>
      <c r="L4" s="196"/>
      <c r="M4" s="195"/>
      <c r="N4" s="196"/>
      <c r="O4" s="195"/>
    </row>
    <row r="5" spans="1:15" ht="15">
      <c r="A5" s="188"/>
      <c r="B5" s="204" t="s">
        <v>39</v>
      </c>
      <c r="C5" s="188"/>
      <c r="D5" s="205" t="s">
        <v>39</v>
      </c>
      <c r="E5" s="201"/>
      <c r="F5" s="201"/>
      <c r="G5" s="201"/>
      <c r="H5" s="202"/>
      <c r="I5" s="203"/>
      <c r="J5" s="195"/>
      <c r="K5" s="196"/>
      <c r="L5" s="196"/>
      <c r="M5" s="195"/>
      <c r="N5" s="196"/>
      <c r="O5" s="195"/>
    </row>
    <row r="6" spans="1:15" ht="15" hidden="1">
      <c r="A6" s="188"/>
      <c r="B6" s="206" t="s">
        <v>2</v>
      </c>
      <c r="C6" s="198"/>
      <c r="D6" s="207"/>
      <c r="E6" s="198"/>
      <c r="F6" s="188"/>
      <c r="G6" s="188"/>
      <c r="H6" s="195"/>
      <c r="I6" s="196"/>
      <c r="J6" s="195"/>
      <c r="K6" s="196"/>
      <c r="L6" s="196"/>
      <c r="M6" s="195"/>
      <c r="N6" s="196"/>
      <c r="O6" s="195"/>
    </row>
    <row r="7" spans="1:15" ht="15" hidden="1">
      <c r="A7" s="188"/>
      <c r="B7" s="208">
        <v>1</v>
      </c>
      <c r="C7" s="198" t="s">
        <v>3</v>
      </c>
      <c r="D7" s="188"/>
      <c r="E7" s="188"/>
      <c r="F7" s="188"/>
      <c r="G7" s="188"/>
      <c r="H7" s="195"/>
      <c r="I7" s="196"/>
      <c r="J7" s="195"/>
      <c r="K7" s="196"/>
      <c r="L7" s="196"/>
      <c r="M7" s="195"/>
      <c r="N7" s="196"/>
      <c r="O7" s="195"/>
    </row>
    <row r="8" spans="1:15" ht="15" hidden="1">
      <c r="A8" s="188"/>
      <c r="B8" s="208">
        <v>2</v>
      </c>
      <c r="C8" s="198" t="s">
        <v>24</v>
      </c>
      <c r="D8" s="188"/>
      <c r="E8" s="188"/>
      <c r="F8" s="188"/>
      <c r="G8" s="188"/>
      <c r="H8" s="195"/>
      <c r="I8" s="196"/>
      <c r="J8" s="195"/>
      <c r="K8" s="196"/>
      <c r="L8" s="196"/>
      <c r="M8" s="195"/>
      <c r="N8" s="196"/>
      <c r="O8" s="195"/>
    </row>
    <row r="9" spans="1:15" ht="15" hidden="1">
      <c r="A9" s="188"/>
      <c r="B9" s="208">
        <v>3</v>
      </c>
      <c r="C9" s="198" t="s">
        <v>5</v>
      </c>
      <c r="D9" s="188"/>
      <c r="E9" s="188"/>
      <c r="F9" s="188"/>
      <c r="G9" s="188"/>
      <c r="H9" s="195"/>
      <c r="I9" s="196"/>
      <c r="J9" s="195"/>
      <c r="K9" s="196"/>
      <c r="L9" s="196"/>
      <c r="M9" s="195"/>
      <c r="N9" s="196"/>
      <c r="O9" s="195"/>
    </row>
    <row r="10" spans="1:15" ht="15" hidden="1">
      <c r="A10" s="188"/>
      <c r="B10" s="208">
        <v>4</v>
      </c>
      <c r="C10" s="198" t="s">
        <v>4</v>
      </c>
      <c r="D10" s="188"/>
      <c r="E10" s="188"/>
      <c r="F10" s="188"/>
      <c r="G10" s="188"/>
      <c r="H10" s="195"/>
      <c r="I10" s="196"/>
      <c r="J10" s="195"/>
      <c r="K10" s="196"/>
      <c r="L10" s="196"/>
      <c r="M10" s="195"/>
      <c r="N10" s="196"/>
      <c r="O10" s="195"/>
    </row>
    <row r="11" spans="1:15" ht="15" hidden="1">
      <c r="A11" s="188"/>
      <c r="B11" s="208">
        <v>5</v>
      </c>
      <c r="C11" s="198" t="s">
        <v>23</v>
      </c>
      <c r="D11" s="188"/>
      <c r="E11" s="188"/>
      <c r="F11" s="188"/>
      <c r="G11" s="188"/>
      <c r="H11" s="195"/>
      <c r="I11" s="196"/>
      <c r="J11" s="195"/>
      <c r="K11" s="196"/>
      <c r="L11" s="196"/>
      <c r="M11" s="195"/>
      <c r="N11" s="196"/>
      <c r="O11" s="195"/>
    </row>
    <row r="12" spans="1:15" ht="15" hidden="1">
      <c r="A12" s="188"/>
      <c r="B12" s="208">
        <v>6</v>
      </c>
      <c r="C12" s="198" t="s">
        <v>6</v>
      </c>
      <c r="D12" s="188"/>
      <c r="E12" s="188"/>
      <c r="F12" s="188"/>
      <c r="G12" s="188"/>
      <c r="H12" s="195"/>
      <c r="I12" s="196"/>
      <c r="J12" s="195"/>
      <c r="K12" s="196"/>
      <c r="L12" s="196"/>
      <c r="M12" s="195"/>
      <c r="N12" s="196"/>
      <c r="O12" s="195"/>
    </row>
    <row r="13" spans="1:15" ht="15" hidden="1">
      <c r="A13" s="188"/>
      <c r="B13" s="208" t="s">
        <v>26</v>
      </c>
      <c r="C13" s="198" t="s">
        <v>7</v>
      </c>
      <c r="D13" s="188"/>
      <c r="E13" s="188"/>
      <c r="F13" s="188" t="s">
        <v>25</v>
      </c>
      <c r="G13" s="188"/>
      <c r="H13" s="195"/>
      <c r="I13" s="196"/>
      <c r="J13" s="195"/>
      <c r="K13" s="196"/>
      <c r="L13" s="196"/>
      <c r="M13" s="195"/>
      <c r="N13" s="196"/>
      <c r="O13" s="195"/>
    </row>
    <row r="14" spans="1:15" s="209" customFormat="1" ht="15" hidden="1">
      <c r="A14" s="188"/>
      <c r="B14" s="188"/>
      <c r="C14" s="188"/>
      <c r="D14" s="188"/>
      <c r="E14" s="188"/>
      <c r="F14" s="196" t="s">
        <v>19</v>
      </c>
      <c r="G14" s="196"/>
      <c r="H14" s="195" t="s">
        <v>9</v>
      </c>
      <c r="I14" s="196"/>
      <c r="J14" s="195"/>
      <c r="K14" s="196"/>
      <c r="L14" s="196"/>
      <c r="M14" s="195"/>
      <c r="N14" s="196"/>
      <c r="O14" s="195"/>
    </row>
    <row r="15" spans="1:15" s="209" customFormat="1" ht="15">
      <c r="A15" s="188"/>
      <c r="B15" s="188"/>
      <c r="C15" s="188"/>
      <c r="D15" s="188"/>
      <c r="E15" s="188"/>
      <c r="F15" s="196"/>
      <c r="G15" s="196"/>
      <c r="H15" s="210" t="s">
        <v>34</v>
      </c>
      <c r="I15" s="210"/>
      <c r="J15" s="245" t="s">
        <v>36</v>
      </c>
      <c r="K15" s="245"/>
      <c r="L15" s="196"/>
      <c r="M15" s="195"/>
      <c r="N15" s="196"/>
      <c r="O15" s="195"/>
    </row>
    <row r="16" spans="1:15" s="209" customFormat="1" ht="15">
      <c r="A16" s="188" t="s">
        <v>10</v>
      </c>
      <c r="B16" s="188" t="s">
        <v>12</v>
      </c>
      <c r="C16" s="188" t="s">
        <v>11</v>
      </c>
      <c r="D16" s="188" t="s">
        <v>39</v>
      </c>
      <c r="E16" s="188" t="s">
        <v>14</v>
      </c>
      <c r="F16" s="196" t="s">
        <v>15</v>
      </c>
      <c r="G16" s="196" t="s">
        <v>16</v>
      </c>
      <c r="H16" s="211" t="s">
        <v>8</v>
      </c>
      <c r="I16" s="196" t="s">
        <v>16</v>
      </c>
      <c r="J16" s="195" t="s">
        <v>8</v>
      </c>
      <c r="K16" s="196" t="s">
        <v>16</v>
      </c>
      <c r="L16" s="196" t="s">
        <v>15</v>
      </c>
      <c r="M16" s="195" t="s">
        <v>17</v>
      </c>
      <c r="N16" s="212" t="s">
        <v>28</v>
      </c>
      <c r="O16" s="195" t="s">
        <v>39</v>
      </c>
    </row>
    <row r="17" spans="1:15" s="209" customFormat="1" ht="15">
      <c r="A17" s="188" t="s">
        <v>18</v>
      </c>
      <c r="B17" s="188"/>
      <c r="C17" s="198" t="s">
        <v>44</v>
      </c>
      <c r="D17" s="188"/>
      <c r="E17" s="188"/>
      <c r="F17" s="196" t="s">
        <v>20</v>
      </c>
      <c r="G17" s="196" t="s">
        <v>21</v>
      </c>
      <c r="H17" s="195" t="s">
        <v>20</v>
      </c>
      <c r="I17" s="196" t="s">
        <v>32</v>
      </c>
      <c r="J17" s="195" t="s">
        <v>20</v>
      </c>
      <c r="K17" s="196" t="s">
        <v>32</v>
      </c>
      <c r="L17" s="196" t="s">
        <v>30</v>
      </c>
      <c r="M17" s="195" t="s">
        <v>22</v>
      </c>
      <c r="N17" s="212"/>
      <c r="O17" s="195" t="s">
        <v>47</v>
      </c>
    </row>
    <row r="18" spans="1:15" s="209" customFormat="1" ht="19.5" customHeight="1">
      <c r="A18" s="213">
        <v>12</v>
      </c>
      <c r="B18" s="214" t="s">
        <v>66</v>
      </c>
      <c r="C18" s="215" t="s">
        <v>49</v>
      </c>
      <c r="D18" s="56"/>
      <c r="E18" s="138">
        <v>1</v>
      </c>
      <c r="F18" s="130"/>
      <c r="G18" s="130"/>
      <c r="H18" s="131">
        <v>100.53</v>
      </c>
      <c r="I18" s="130">
        <v>0</v>
      </c>
      <c r="J18" s="131">
        <v>98.7</v>
      </c>
      <c r="K18" s="130">
        <v>0</v>
      </c>
      <c r="L18" s="134"/>
      <c r="M18" s="133"/>
      <c r="N18" s="122"/>
      <c r="O18" s="135">
        <f aca="true" t="shared" si="0" ref="O18:O27">(H18+I18+J18+K18)*0.25+N18</f>
        <v>49.807500000000005</v>
      </c>
    </row>
    <row r="19" spans="1:15" s="209" customFormat="1" ht="19.5" customHeight="1">
      <c r="A19" s="49">
        <v>15</v>
      </c>
      <c r="B19" s="49" t="s">
        <v>68</v>
      </c>
      <c r="C19" s="216" t="s">
        <v>49</v>
      </c>
      <c r="D19" s="217"/>
      <c r="E19" s="138">
        <v>2</v>
      </c>
      <c r="F19" s="130"/>
      <c r="G19" s="130"/>
      <c r="H19" s="131">
        <v>104.63</v>
      </c>
      <c r="I19" s="130">
        <v>5</v>
      </c>
      <c r="J19" s="131">
        <v>102.94</v>
      </c>
      <c r="K19" s="130">
        <v>0</v>
      </c>
      <c r="L19" s="134"/>
      <c r="M19" s="133"/>
      <c r="N19" s="122"/>
      <c r="O19" s="135">
        <f t="shared" si="0"/>
        <v>53.1425</v>
      </c>
    </row>
    <row r="20" spans="1:15" s="209" customFormat="1" ht="19.5" customHeight="1">
      <c r="A20" s="218">
        <v>10</v>
      </c>
      <c r="B20" s="219" t="s">
        <v>101</v>
      </c>
      <c r="C20" s="219" t="s">
        <v>49</v>
      </c>
      <c r="D20" s="56"/>
      <c r="E20" s="138">
        <v>3</v>
      </c>
      <c r="F20" s="132"/>
      <c r="G20" s="130"/>
      <c r="H20" s="131">
        <v>113.13</v>
      </c>
      <c r="I20" s="130">
        <v>0</v>
      </c>
      <c r="J20" s="131">
        <v>116.21</v>
      </c>
      <c r="K20" s="130">
        <v>5</v>
      </c>
      <c r="L20" s="132"/>
      <c r="M20" s="133"/>
      <c r="N20" s="220"/>
      <c r="O20" s="135">
        <f t="shared" si="0"/>
        <v>58.584999999999994</v>
      </c>
    </row>
    <row r="21" spans="1:15" s="209" customFormat="1" ht="19.5" customHeight="1">
      <c r="A21" s="213">
        <v>20</v>
      </c>
      <c r="B21" s="214" t="s">
        <v>65</v>
      </c>
      <c r="C21" s="215" t="s">
        <v>49</v>
      </c>
      <c r="D21" s="56"/>
      <c r="E21" s="138">
        <v>4</v>
      </c>
      <c r="F21" s="130"/>
      <c r="G21" s="130"/>
      <c r="H21" s="131">
        <v>116.95</v>
      </c>
      <c r="I21" s="130">
        <v>5</v>
      </c>
      <c r="J21" s="131">
        <v>114.15</v>
      </c>
      <c r="K21" s="130">
        <v>15</v>
      </c>
      <c r="L21" s="132"/>
      <c r="M21" s="133"/>
      <c r="N21" s="220"/>
      <c r="O21" s="135">
        <f t="shared" si="0"/>
        <v>62.775000000000006</v>
      </c>
    </row>
    <row r="22" spans="1:15" s="209" customFormat="1" ht="19.5" customHeight="1">
      <c r="A22" s="218">
        <v>1</v>
      </c>
      <c r="B22" s="219" t="s">
        <v>100</v>
      </c>
      <c r="C22" s="219" t="s">
        <v>49</v>
      </c>
      <c r="D22" s="56"/>
      <c r="E22" s="138">
        <v>5</v>
      </c>
      <c r="F22" s="132"/>
      <c r="G22" s="130"/>
      <c r="H22" s="131">
        <v>119.77</v>
      </c>
      <c r="I22" s="130">
        <v>5</v>
      </c>
      <c r="J22" s="131">
        <v>121.33</v>
      </c>
      <c r="K22" s="130">
        <v>10</v>
      </c>
      <c r="L22" s="132"/>
      <c r="M22" s="133"/>
      <c r="N22" s="220"/>
      <c r="O22" s="135">
        <f t="shared" si="0"/>
        <v>64.025</v>
      </c>
    </row>
    <row r="23" spans="1:15" s="56" customFormat="1" ht="19.5" customHeight="1">
      <c r="A23" s="49">
        <v>11</v>
      </c>
      <c r="B23" s="221" t="s">
        <v>60</v>
      </c>
      <c r="C23" s="222" t="s">
        <v>49</v>
      </c>
      <c r="E23" s="138">
        <v>6</v>
      </c>
      <c r="F23" s="130"/>
      <c r="G23" s="130"/>
      <c r="H23" s="131">
        <v>126.36</v>
      </c>
      <c r="I23" s="130">
        <v>0</v>
      </c>
      <c r="J23" s="131">
        <v>125.66</v>
      </c>
      <c r="K23" s="130">
        <v>10</v>
      </c>
      <c r="L23" s="132"/>
      <c r="M23" s="133"/>
      <c r="N23" s="220"/>
      <c r="O23" s="135">
        <f t="shared" si="0"/>
        <v>65.505</v>
      </c>
    </row>
    <row r="24" spans="1:15" s="209" customFormat="1" ht="19.5" customHeight="1">
      <c r="A24" s="218">
        <v>24</v>
      </c>
      <c r="B24" s="219" t="s">
        <v>69</v>
      </c>
      <c r="C24" s="219" t="s">
        <v>49</v>
      </c>
      <c r="D24" s="56"/>
      <c r="E24" s="138">
        <v>7</v>
      </c>
      <c r="F24" s="130"/>
      <c r="G24" s="130"/>
      <c r="H24" s="131">
        <v>118.01</v>
      </c>
      <c r="I24" s="130">
        <v>20</v>
      </c>
      <c r="J24" s="131">
        <v>125.31</v>
      </c>
      <c r="K24" s="130">
        <v>10</v>
      </c>
      <c r="L24" s="134"/>
      <c r="M24" s="133"/>
      <c r="N24" s="122"/>
      <c r="O24" s="135">
        <f t="shared" si="0"/>
        <v>68.33</v>
      </c>
    </row>
    <row r="25" spans="1:15" s="224" customFormat="1" ht="19.5" customHeight="1">
      <c r="A25" s="218">
        <v>28</v>
      </c>
      <c r="B25" s="219" t="s">
        <v>61</v>
      </c>
      <c r="C25" s="219" t="s">
        <v>49</v>
      </c>
      <c r="D25" s="223"/>
      <c r="E25" s="138">
        <v>8</v>
      </c>
      <c r="F25" s="130"/>
      <c r="G25" s="130"/>
      <c r="H25" s="131">
        <v>127.97</v>
      </c>
      <c r="I25" s="130">
        <v>20</v>
      </c>
      <c r="J25" s="131">
        <v>120.41</v>
      </c>
      <c r="K25" s="130">
        <v>5</v>
      </c>
      <c r="L25" s="134"/>
      <c r="M25" s="133"/>
      <c r="N25" s="122"/>
      <c r="O25" s="135">
        <f t="shared" si="0"/>
        <v>68.345</v>
      </c>
    </row>
    <row r="26" spans="1:15" s="56" customFormat="1" ht="19.5" customHeight="1">
      <c r="A26" s="218">
        <v>9</v>
      </c>
      <c r="B26" s="49" t="s">
        <v>59</v>
      </c>
      <c r="C26" s="49" t="s">
        <v>49</v>
      </c>
      <c r="D26" s="225"/>
      <c r="E26" s="138">
        <v>9</v>
      </c>
      <c r="F26" s="130"/>
      <c r="G26" s="130"/>
      <c r="H26" s="131">
        <v>142.48</v>
      </c>
      <c r="I26" s="130">
        <v>5</v>
      </c>
      <c r="J26" s="131">
        <v>135.07</v>
      </c>
      <c r="K26" s="130">
        <v>0</v>
      </c>
      <c r="L26" s="134"/>
      <c r="M26" s="133"/>
      <c r="N26" s="122"/>
      <c r="O26" s="135">
        <f t="shared" si="0"/>
        <v>70.63749999999999</v>
      </c>
    </row>
    <row r="27" spans="1:15" s="209" customFormat="1" ht="18">
      <c r="A27" s="218">
        <v>14</v>
      </c>
      <c r="B27" s="219" t="s">
        <v>67</v>
      </c>
      <c r="C27" s="219" t="s">
        <v>49</v>
      </c>
      <c r="D27" s="56"/>
      <c r="E27" s="138">
        <v>10</v>
      </c>
      <c r="F27" s="130"/>
      <c r="G27" s="130"/>
      <c r="H27" s="131">
        <v>163.37</v>
      </c>
      <c r="I27" s="130">
        <v>0</v>
      </c>
      <c r="J27" s="131">
        <v>148.41</v>
      </c>
      <c r="K27" s="130">
        <v>5</v>
      </c>
      <c r="L27" s="132"/>
      <c r="M27" s="133"/>
      <c r="N27" s="220"/>
      <c r="O27" s="135">
        <f t="shared" si="0"/>
        <v>79.195</v>
      </c>
    </row>
    <row r="28" spans="1:15" s="209" customFormat="1" ht="17.25">
      <c r="A28" s="54"/>
      <c r="B28" s="54"/>
      <c r="C28" s="54"/>
      <c r="D28" s="223"/>
      <c r="E28" s="130"/>
      <c r="F28" s="130"/>
      <c r="G28" s="130"/>
      <c r="H28" s="131"/>
      <c r="I28" s="130"/>
      <c r="J28" s="131"/>
      <c r="K28" s="130"/>
      <c r="L28" s="134"/>
      <c r="M28" s="133"/>
      <c r="N28" s="122"/>
      <c r="O28" s="135" t="s">
        <v>39</v>
      </c>
    </row>
  </sheetData>
  <sheetProtection/>
  <mergeCells count="2">
    <mergeCell ref="D2:E2"/>
    <mergeCell ref="J15:K15"/>
  </mergeCells>
  <printOptions gridLines="1"/>
  <pageMargins left="0.3937007874015748" right="0.3937007874015748" top="0.5905511811023623" bottom="0.5905511811023623" header="0.5118110236220472" footer="0.5118110236220472"/>
  <pageSetup fitToHeight="1" fitToWidth="1" horizontalDpi="360" verticalDpi="36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pane xSplit="4" ySplit="17" topLeftCell="E2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T28" sqref="T28"/>
    </sheetView>
  </sheetViews>
  <sheetFormatPr defaultColWidth="9.140625" defaultRowHeight="12.75"/>
  <cols>
    <col min="1" max="1" width="7.57421875" style="3" bestFit="1" customWidth="1"/>
    <col min="2" max="2" width="19.421875" style="3" customWidth="1"/>
    <col min="3" max="3" width="6.421875" style="3" customWidth="1"/>
    <col min="4" max="4" width="6.8515625" style="3" customWidth="1"/>
    <col min="5" max="5" width="9.8515625" style="2" bestFit="1" customWidth="1"/>
    <col min="6" max="6" width="10.140625" style="2" hidden="1" customWidth="1"/>
    <col min="7" max="7" width="6.00390625" style="2" hidden="1" customWidth="1"/>
    <col min="8" max="8" width="9.140625" style="22" bestFit="1" customWidth="1"/>
    <col min="9" max="9" width="8.00390625" style="2" customWidth="1"/>
    <col min="10" max="10" width="9.140625" style="2" bestFit="1" customWidth="1"/>
    <col min="11" max="11" width="8.00390625" style="2" customWidth="1"/>
    <col min="12" max="13" width="11.28125" style="26" hidden="1" customWidth="1"/>
    <col min="14" max="14" width="13.421875" style="26" hidden="1" customWidth="1"/>
    <col min="15" max="15" width="11.8515625" style="22" customWidth="1"/>
    <col min="16" max="17" width="9.140625" style="3" hidden="1" customWidth="1"/>
    <col min="18" max="18" width="9.57421875" style="3" hidden="1" customWidth="1"/>
    <col min="19" max="19" width="9.140625" style="3" customWidth="1"/>
    <col min="20" max="20" width="23.8515625" style="3" customWidth="1"/>
    <col min="21" max="16384" width="9.140625" style="3" customWidth="1"/>
  </cols>
  <sheetData>
    <row r="1" spans="1:17" ht="15">
      <c r="A1" s="74"/>
      <c r="B1" s="75" t="s">
        <v>0</v>
      </c>
      <c r="C1" s="74"/>
      <c r="D1" s="76" t="s">
        <v>33</v>
      </c>
      <c r="E1" s="77"/>
      <c r="F1" s="78"/>
      <c r="G1" s="78"/>
      <c r="H1" s="79"/>
      <c r="I1" s="80"/>
      <c r="J1" s="81"/>
      <c r="K1" s="81"/>
      <c r="L1" s="81"/>
      <c r="M1" s="81"/>
      <c r="N1" s="81"/>
      <c r="O1" s="82"/>
      <c r="P1" s="25"/>
      <c r="Q1" s="5"/>
    </row>
    <row r="2" spans="1:17" ht="15">
      <c r="A2" s="74"/>
      <c r="B2" s="83" t="s">
        <v>1</v>
      </c>
      <c r="C2" s="74"/>
      <c r="D2" s="238">
        <v>45368</v>
      </c>
      <c r="E2" s="238"/>
      <c r="F2" s="78"/>
      <c r="G2" s="78"/>
      <c r="H2" s="79"/>
      <c r="I2" s="80"/>
      <c r="J2" s="81"/>
      <c r="K2" s="81"/>
      <c r="L2" s="81"/>
      <c r="M2" s="81"/>
      <c r="N2" s="81"/>
      <c r="O2" s="82"/>
      <c r="P2" s="25"/>
      <c r="Q2" s="5"/>
    </row>
    <row r="3" spans="1:17" ht="15">
      <c r="A3" s="74"/>
      <c r="B3" s="75"/>
      <c r="C3" s="74"/>
      <c r="D3" s="89"/>
      <c r="E3" s="90"/>
      <c r="F3" s="91"/>
      <c r="G3" s="91"/>
      <c r="H3" s="92"/>
      <c r="I3" s="93"/>
      <c r="J3" s="81"/>
      <c r="K3" s="81"/>
      <c r="L3" s="81"/>
      <c r="M3" s="81"/>
      <c r="N3" s="81"/>
      <c r="O3" s="82"/>
      <c r="P3" s="25"/>
      <c r="Q3" s="5"/>
    </row>
    <row r="4" spans="1:17" ht="15.75" customHeight="1">
      <c r="A4" s="74"/>
      <c r="B4" s="75" t="s">
        <v>39</v>
      </c>
      <c r="C4" s="74"/>
      <c r="D4" s="94" t="s">
        <v>39</v>
      </c>
      <c r="E4" s="90"/>
      <c r="F4" s="91"/>
      <c r="G4" s="91"/>
      <c r="H4" s="92"/>
      <c r="I4" s="93"/>
      <c r="J4" s="81"/>
      <c r="K4" s="81"/>
      <c r="L4" s="81"/>
      <c r="M4" s="81"/>
      <c r="N4" s="81"/>
      <c r="O4" s="82"/>
      <c r="P4" s="25"/>
      <c r="Q4" s="5"/>
    </row>
    <row r="5" spans="1:17" ht="15">
      <c r="A5" s="74"/>
      <c r="B5" s="75" t="s">
        <v>39</v>
      </c>
      <c r="C5" s="74"/>
      <c r="D5" s="94" t="s">
        <v>39</v>
      </c>
      <c r="E5" s="91"/>
      <c r="F5" s="91"/>
      <c r="G5" s="91"/>
      <c r="H5" s="92"/>
      <c r="I5" s="93"/>
      <c r="J5" s="81"/>
      <c r="K5" s="81"/>
      <c r="L5" s="81"/>
      <c r="M5" s="81"/>
      <c r="N5" s="81"/>
      <c r="O5" s="82"/>
      <c r="P5" s="25"/>
      <c r="Q5" s="5"/>
    </row>
    <row r="6" spans="1:17" ht="15" hidden="1">
      <c r="A6" s="74"/>
      <c r="B6" s="84" t="s">
        <v>2</v>
      </c>
      <c r="C6" s="83"/>
      <c r="D6" s="85"/>
      <c r="E6" s="83"/>
      <c r="F6" s="74"/>
      <c r="G6" s="74"/>
      <c r="H6" s="82"/>
      <c r="I6" s="81"/>
      <c r="J6" s="81"/>
      <c r="K6" s="81"/>
      <c r="L6" s="81"/>
      <c r="M6" s="81"/>
      <c r="N6" s="81"/>
      <c r="O6" s="82"/>
      <c r="P6" s="25"/>
      <c r="Q6" s="5"/>
    </row>
    <row r="7" spans="1:17" ht="15" hidden="1">
      <c r="A7" s="74"/>
      <c r="B7" s="86">
        <v>1</v>
      </c>
      <c r="C7" s="83" t="s">
        <v>3</v>
      </c>
      <c r="D7" s="74"/>
      <c r="E7" s="74"/>
      <c r="F7" s="74"/>
      <c r="G7" s="74"/>
      <c r="H7" s="82"/>
      <c r="I7" s="81"/>
      <c r="J7" s="81"/>
      <c r="K7" s="81"/>
      <c r="L7" s="81"/>
      <c r="M7" s="81"/>
      <c r="N7" s="81"/>
      <c r="O7" s="82"/>
      <c r="P7" s="25"/>
      <c r="Q7" s="5"/>
    </row>
    <row r="8" spans="1:17" ht="15" hidden="1">
      <c r="A8" s="74"/>
      <c r="B8" s="86">
        <v>2</v>
      </c>
      <c r="C8" s="83" t="s">
        <v>24</v>
      </c>
      <c r="D8" s="74"/>
      <c r="E8" s="74"/>
      <c r="F8" s="74"/>
      <c r="G8" s="74"/>
      <c r="H8" s="82"/>
      <c r="I8" s="81"/>
      <c r="J8" s="81"/>
      <c r="K8" s="81"/>
      <c r="L8" s="81"/>
      <c r="M8" s="81"/>
      <c r="N8" s="81"/>
      <c r="O8" s="82"/>
      <c r="P8" s="25"/>
      <c r="Q8" s="5"/>
    </row>
    <row r="9" spans="1:17" ht="15" hidden="1">
      <c r="A9" s="74"/>
      <c r="B9" s="86">
        <v>3</v>
      </c>
      <c r="C9" s="83" t="s">
        <v>5</v>
      </c>
      <c r="D9" s="74"/>
      <c r="E9" s="74"/>
      <c r="F9" s="74"/>
      <c r="G9" s="74"/>
      <c r="H9" s="82"/>
      <c r="I9" s="81"/>
      <c r="J9" s="81"/>
      <c r="K9" s="81"/>
      <c r="L9" s="81"/>
      <c r="M9" s="81"/>
      <c r="N9" s="81"/>
      <c r="O9" s="82"/>
      <c r="P9" s="25"/>
      <c r="Q9" s="5"/>
    </row>
    <row r="10" spans="1:17" ht="15" hidden="1">
      <c r="A10" s="74"/>
      <c r="B10" s="86">
        <v>4</v>
      </c>
      <c r="C10" s="83" t="s">
        <v>4</v>
      </c>
      <c r="D10" s="74"/>
      <c r="E10" s="74"/>
      <c r="F10" s="74"/>
      <c r="G10" s="74"/>
      <c r="H10" s="82"/>
      <c r="I10" s="81"/>
      <c r="J10" s="81"/>
      <c r="K10" s="81"/>
      <c r="L10" s="81"/>
      <c r="M10" s="81"/>
      <c r="N10" s="81"/>
      <c r="O10" s="82"/>
      <c r="P10" s="25"/>
      <c r="Q10" s="5"/>
    </row>
    <row r="11" spans="1:17" ht="15" hidden="1">
      <c r="A11" s="74"/>
      <c r="B11" s="86">
        <v>5</v>
      </c>
      <c r="C11" s="83" t="s">
        <v>23</v>
      </c>
      <c r="D11" s="74"/>
      <c r="E11" s="74"/>
      <c r="F11" s="74"/>
      <c r="G11" s="74"/>
      <c r="H11" s="82"/>
      <c r="I11" s="81"/>
      <c r="J11" s="81"/>
      <c r="K11" s="81"/>
      <c r="L11" s="81"/>
      <c r="M11" s="81"/>
      <c r="N11" s="81"/>
      <c r="O11" s="82"/>
      <c r="P11" s="25"/>
      <c r="Q11" s="5"/>
    </row>
    <row r="12" spans="1:17" ht="15" hidden="1">
      <c r="A12" s="74"/>
      <c r="B12" s="86">
        <v>6</v>
      </c>
      <c r="C12" s="83" t="s">
        <v>6</v>
      </c>
      <c r="D12" s="74"/>
      <c r="E12" s="74"/>
      <c r="F12" s="74"/>
      <c r="G12" s="74"/>
      <c r="H12" s="82"/>
      <c r="I12" s="81"/>
      <c r="J12" s="81"/>
      <c r="K12" s="81"/>
      <c r="L12" s="81"/>
      <c r="M12" s="81"/>
      <c r="N12" s="81"/>
      <c r="O12" s="82"/>
      <c r="P12" s="25"/>
      <c r="Q12" s="5"/>
    </row>
    <row r="13" spans="1:17" ht="15" hidden="1">
      <c r="A13" s="74"/>
      <c r="B13" s="86" t="s">
        <v>26</v>
      </c>
      <c r="C13" s="83" t="s">
        <v>7</v>
      </c>
      <c r="D13" s="74"/>
      <c r="E13" s="74"/>
      <c r="F13" s="74" t="s">
        <v>25</v>
      </c>
      <c r="G13" s="74"/>
      <c r="H13" s="82"/>
      <c r="I13" s="81"/>
      <c r="J13" s="81"/>
      <c r="K13" s="81"/>
      <c r="L13" s="81"/>
      <c r="M13" s="81"/>
      <c r="N13" s="81"/>
      <c r="O13" s="82"/>
      <c r="P13" s="25"/>
      <c r="Q13" s="5"/>
    </row>
    <row r="14" spans="1:17" s="4" customFormat="1" ht="15" hidden="1">
      <c r="A14" s="74"/>
      <c r="B14" s="74"/>
      <c r="C14" s="74"/>
      <c r="D14" s="74"/>
      <c r="E14" s="74"/>
      <c r="F14" s="81" t="s">
        <v>19</v>
      </c>
      <c r="G14" s="81"/>
      <c r="H14" s="82" t="s">
        <v>9</v>
      </c>
      <c r="I14" s="81"/>
      <c r="J14" s="81"/>
      <c r="K14" s="81"/>
      <c r="L14" s="81"/>
      <c r="M14" s="81"/>
      <c r="N14" s="81"/>
      <c r="O14" s="82"/>
      <c r="P14" s="5"/>
      <c r="Q14" s="5"/>
    </row>
    <row r="15" spans="1:17" s="4" customFormat="1" ht="15">
      <c r="A15" s="74"/>
      <c r="B15" s="74"/>
      <c r="C15" s="74"/>
      <c r="D15" s="74"/>
      <c r="E15" s="74"/>
      <c r="F15" s="81"/>
      <c r="G15" s="81"/>
      <c r="H15" s="87" t="s">
        <v>34</v>
      </c>
      <c r="I15" s="87"/>
      <c r="J15" s="239" t="s">
        <v>36</v>
      </c>
      <c r="K15" s="239"/>
      <c r="L15" s="81"/>
      <c r="M15" s="81"/>
      <c r="N15" s="81"/>
      <c r="O15" s="82"/>
      <c r="P15" s="5"/>
      <c r="Q15" s="5"/>
    </row>
    <row r="16" spans="1:17" s="4" customFormat="1" ht="15">
      <c r="A16" s="74" t="s">
        <v>10</v>
      </c>
      <c r="B16" s="74" t="s">
        <v>12</v>
      </c>
      <c r="C16" s="74" t="s">
        <v>41</v>
      </c>
      <c r="D16" s="74" t="s">
        <v>39</v>
      </c>
      <c r="E16" s="74" t="s">
        <v>14</v>
      </c>
      <c r="F16" s="81" t="s">
        <v>15</v>
      </c>
      <c r="G16" s="81" t="s">
        <v>16</v>
      </c>
      <c r="H16" s="88" t="s">
        <v>8</v>
      </c>
      <c r="I16" s="81" t="s">
        <v>16</v>
      </c>
      <c r="J16" s="88" t="s">
        <v>8</v>
      </c>
      <c r="K16" s="81" t="s">
        <v>16</v>
      </c>
      <c r="L16" s="240" t="s">
        <v>37</v>
      </c>
      <c r="M16" s="240"/>
      <c r="N16" s="81" t="s">
        <v>15</v>
      </c>
      <c r="O16" s="82" t="s">
        <v>39</v>
      </c>
      <c r="P16" s="33" t="s">
        <v>28</v>
      </c>
      <c r="Q16" s="5" t="s">
        <v>15</v>
      </c>
    </row>
    <row r="17" spans="1:17" s="4" customFormat="1" ht="15">
      <c r="A17" s="74" t="s">
        <v>18</v>
      </c>
      <c r="B17" s="74"/>
      <c r="C17" s="83" t="s">
        <v>42</v>
      </c>
      <c r="D17" s="74"/>
      <c r="E17" s="74"/>
      <c r="F17" s="81" t="s">
        <v>20</v>
      </c>
      <c r="G17" s="81" t="s">
        <v>21</v>
      </c>
      <c r="H17" s="82" t="s">
        <v>20</v>
      </c>
      <c r="I17" s="81" t="s">
        <v>32</v>
      </c>
      <c r="J17" s="82" t="s">
        <v>20</v>
      </c>
      <c r="K17" s="81" t="s">
        <v>32</v>
      </c>
      <c r="L17" s="81" t="s">
        <v>10</v>
      </c>
      <c r="M17" s="81" t="s">
        <v>31</v>
      </c>
      <c r="N17" s="81" t="s">
        <v>30</v>
      </c>
      <c r="O17" s="82" t="s">
        <v>47</v>
      </c>
      <c r="P17" s="33"/>
      <c r="Q17" s="5" t="s">
        <v>20</v>
      </c>
    </row>
    <row r="18" spans="1:17" s="4" customFormat="1" ht="21.75" customHeight="1">
      <c r="A18" s="148">
        <v>22</v>
      </c>
      <c r="B18" s="148" t="s">
        <v>73</v>
      </c>
      <c r="C18" s="148" t="s">
        <v>50</v>
      </c>
      <c r="D18" s="159"/>
      <c r="E18" s="230">
        <v>1</v>
      </c>
      <c r="F18" s="144"/>
      <c r="G18" s="144"/>
      <c r="H18" s="145">
        <v>104.68</v>
      </c>
      <c r="I18" s="144"/>
      <c r="J18" s="144">
        <v>106.49</v>
      </c>
      <c r="K18" s="144"/>
      <c r="L18" s="143"/>
      <c r="M18" s="143"/>
      <c r="N18" s="150"/>
      <c r="O18" s="146">
        <f aca="true" t="shared" si="0" ref="O18:O32">(H18+I18+J18+K18)*0.25+N18</f>
        <v>52.792500000000004</v>
      </c>
      <c r="P18" s="10"/>
      <c r="Q18" s="10"/>
    </row>
    <row r="19" spans="1:17" s="4" customFormat="1" ht="21.75" customHeight="1">
      <c r="A19" s="148">
        <v>34</v>
      </c>
      <c r="B19" s="141" t="s">
        <v>76</v>
      </c>
      <c r="C19" s="141" t="s">
        <v>50</v>
      </c>
      <c r="D19" s="159"/>
      <c r="E19" s="230">
        <v>2</v>
      </c>
      <c r="F19" s="144"/>
      <c r="G19" s="144"/>
      <c r="H19" s="145">
        <v>104.06</v>
      </c>
      <c r="I19" s="144">
        <v>10</v>
      </c>
      <c r="J19" s="144">
        <v>105.46</v>
      </c>
      <c r="K19" s="144"/>
      <c r="L19" s="143"/>
      <c r="M19" s="143"/>
      <c r="N19" s="150"/>
      <c r="O19" s="146">
        <f t="shared" si="0"/>
        <v>54.879999999999995</v>
      </c>
      <c r="P19" s="37"/>
      <c r="Q19" s="35"/>
    </row>
    <row r="20" spans="1:17" s="4" customFormat="1" ht="21.75" customHeight="1">
      <c r="A20" s="140">
        <v>51</v>
      </c>
      <c r="B20" s="148" t="s">
        <v>79</v>
      </c>
      <c r="C20" s="148" t="s">
        <v>50</v>
      </c>
      <c r="D20" s="169"/>
      <c r="E20" s="230">
        <v>3</v>
      </c>
      <c r="F20" s="144"/>
      <c r="G20" s="144"/>
      <c r="H20" s="145">
        <v>99.23</v>
      </c>
      <c r="I20" s="144">
        <v>15</v>
      </c>
      <c r="J20" s="144">
        <v>96.17</v>
      </c>
      <c r="K20" s="144">
        <v>10</v>
      </c>
      <c r="L20" s="143"/>
      <c r="M20" s="143"/>
      <c r="N20" s="150"/>
      <c r="O20" s="146">
        <f t="shared" si="0"/>
        <v>55.1</v>
      </c>
      <c r="P20" s="37"/>
      <c r="Q20" s="35"/>
    </row>
    <row r="21" spans="1:17" s="4" customFormat="1" ht="21.75" customHeight="1">
      <c r="A21" s="140">
        <v>43</v>
      </c>
      <c r="B21" s="141" t="s">
        <v>78</v>
      </c>
      <c r="C21" s="141" t="s">
        <v>50</v>
      </c>
      <c r="D21" s="159"/>
      <c r="E21" s="230">
        <v>4</v>
      </c>
      <c r="F21" s="144"/>
      <c r="G21" s="144"/>
      <c r="H21" s="145">
        <v>104.93</v>
      </c>
      <c r="I21" s="144">
        <v>10</v>
      </c>
      <c r="J21" s="144">
        <v>107.69</v>
      </c>
      <c r="K21" s="144">
        <v>5</v>
      </c>
      <c r="L21" s="143"/>
      <c r="M21" s="143"/>
      <c r="N21" s="150"/>
      <c r="O21" s="146">
        <f t="shared" si="0"/>
        <v>56.905</v>
      </c>
      <c r="P21" s="10"/>
      <c r="Q21" s="10"/>
    </row>
    <row r="22" spans="1:17" s="4" customFormat="1" ht="21.75" customHeight="1">
      <c r="A22" s="160">
        <v>2</v>
      </c>
      <c r="B22" s="141" t="s">
        <v>56</v>
      </c>
      <c r="C22" s="141" t="s">
        <v>50</v>
      </c>
      <c r="D22" s="142"/>
      <c r="E22" s="230">
        <v>5</v>
      </c>
      <c r="F22" s="144"/>
      <c r="G22" s="144"/>
      <c r="H22" s="145">
        <v>112.06</v>
      </c>
      <c r="I22" s="144">
        <v>5</v>
      </c>
      <c r="J22" s="145">
        <v>111.93</v>
      </c>
      <c r="K22" s="144"/>
      <c r="L22" s="161"/>
      <c r="M22" s="161"/>
      <c r="N22" s="143"/>
      <c r="O22" s="146">
        <f t="shared" si="0"/>
        <v>57.2475</v>
      </c>
      <c r="P22" s="10"/>
      <c r="Q22" s="10"/>
    </row>
    <row r="23" spans="1:17" s="4" customFormat="1" ht="21.75" customHeight="1">
      <c r="A23" s="148">
        <v>18</v>
      </c>
      <c r="B23" s="168" t="s">
        <v>63</v>
      </c>
      <c r="C23" s="157" t="s">
        <v>50</v>
      </c>
      <c r="D23" s="159"/>
      <c r="E23" s="230">
        <v>6</v>
      </c>
      <c r="F23" s="144"/>
      <c r="G23" s="144"/>
      <c r="H23" s="145">
        <v>108.34</v>
      </c>
      <c r="I23" s="144">
        <v>5</v>
      </c>
      <c r="J23" s="144">
        <v>109.83</v>
      </c>
      <c r="K23" s="144">
        <v>10</v>
      </c>
      <c r="L23" s="143"/>
      <c r="M23" s="143"/>
      <c r="N23" s="150"/>
      <c r="O23" s="146">
        <f t="shared" si="0"/>
        <v>58.292500000000004</v>
      </c>
      <c r="P23" s="10"/>
      <c r="Q23" s="10"/>
    </row>
    <row r="24" spans="1:17" s="4" customFormat="1" ht="21.75" customHeight="1">
      <c r="A24" s="140">
        <v>6</v>
      </c>
      <c r="B24" s="141" t="s">
        <v>70</v>
      </c>
      <c r="C24" s="141" t="s">
        <v>50</v>
      </c>
      <c r="D24" s="162"/>
      <c r="E24" s="231">
        <v>7</v>
      </c>
      <c r="F24" s="163"/>
      <c r="G24" s="163"/>
      <c r="H24" s="164">
        <v>118.36</v>
      </c>
      <c r="I24" s="163"/>
      <c r="J24" s="164">
        <v>115.34</v>
      </c>
      <c r="K24" s="163"/>
      <c r="L24" s="165"/>
      <c r="M24" s="165"/>
      <c r="N24" s="166"/>
      <c r="O24" s="146">
        <f t="shared" si="0"/>
        <v>58.425</v>
      </c>
      <c r="P24" s="10"/>
      <c r="Q24" s="10"/>
    </row>
    <row r="25" spans="1:17" s="4" customFormat="1" ht="21.75" customHeight="1">
      <c r="A25" s="148">
        <v>41</v>
      </c>
      <c r="B25" s="148" t="s">
        <v>77</v>
      </c>
      <c r="C25" s="148" t="s">
        <v>50</v>
      </c>
      <c r="D25" s="159"/>
      <c r="E25" s="230">
        <v>8</v>
      </c>
      <c r="F25" s="144"/>
      <c r="G25" s="144"/>
      <c r="H25" s="145">
        <v>119.62</v>
      </c>
      <c r="I25" s="144">
        <v>15</v>
      </c>
      <c r="J25" s="144">
        <v>104.27</v>
      </c>
      <c r="K25" s="144">
        <v>5</v>
      </c>
      <c r="L25" s="143"/>
      <c r="M25" s="143"/>
      <c r="N25" s="150"/>
      <c r="O25" s="146">
        <f t="shared" si="0"/>
        <v>60.9725</v>
      </c>
      <c r="P25" s="10"/>
      <c r="Q25" s="10"/>
    </row>
    <row r="26" spans="1:17" s="4" customFormat="1" ht="21.75" customHeight="1">
      <c r="A26" s="148">
        <v>5</v>
      </c>
      <c r="B26" s="152" t="s">
        <v>51</v>
      </c>
      <c r="C26" s="153" t="s">
        <v>50</v>
      </c>
      <c r="D26" s="142"/>
      <c r="E26" s="230">
        <v>9</v>
      </c>
      <c r="F26" s="144"/>
      <c r="G26" s="144"/>
      <c r="H26" s="145">
        <v>117.64</v>
      </c>
      <c r="I26" s="144"/>
      <c r="J26" s="145">
        <v>120.24</v>
      </c>
      <c r="K26" s="144">
        <v>10</v>
      </c>
      <c r="L26" s="161"/>
      <c r="M26" s="161"/>
      <c r="N26" s="143"/>
      <c r="O26" s="146">
        <f t="shared" si="0"/>
        <v>61.97</v>
      </c>
      <c r="P26" s="10"/>
      <c r="Q26" s="10"/>
    </row>
    <row r="27" spans="1:17" s="4" customFormat="1" ht="21.75" customHeight="1">
      <c r="A27" s="140">
        <v>8</v>
      </c>
      <c r="B27" s="141" t="s">
        <v>58</v>
      </c>
      <c r="C27" s="167" t="s">
        <v>50</v>
      </c>
      <c r="D27" s="159"/>
      <c r="E27" s="230">
        <v>10</v>
      </c>
      <c r="F27" s="144"/>
      <c r="G27" s="144"/>
      <c r="H27" s="145">
        <v>121.72</v>
      </c>
      <c r="I27" s="144">
        <v>5</v>
      </c>
      <c r="J27" s="144">
        <v>122.85</v>
      </c>
      <c r="K27" s="144"/>
      <c r="L27" s="143"/>
      <c r="M27" s="143"/>
      <c r="N27" s="150"/>
      <c r="O27" s="146">
        <f t="shared" si="0"/>
        <v>62.3925</v>
      </c>
      <c r="P27" s="10"/>
      <c r="Q27" s="10"/>
    </row>
    <row r="28" spans="1:17" s="4" customFormat="1" ht="21.75" customHeight="1">
      <c r="A28" s="148">
        <v>33</v>
      </c>
      <c r="B28" s="148" t="s">
        <v>62</v>
      </c>
      <c r="C28" s="157" t="s">
        <v>50</v>
      </c>
      <c r="D28" s="159"/>
      <c r="E28" s="230">
        <v>11</v>
      </c>
      <c r="F28" s="144"/>
      <c r="G28" s="144"/>
      <c r="H28" s="145">
        <v>127.58</v>
      </c>
      <c r="I28" s="144"/>
      <c r="J28" s="144">
        <v>113.03</v>
      </c>
      <c r="K28" s="144">
        <v>10</v>
      </c>
      <c r="L28" s="143"/>
      <c r="M28" s="143"/>
      <c r="N28" s="150"/>
      <c r="O28" s="146">
        <f t="shared" si="0"/>
        <v>62.6525</v>
      </c>
      <c r="P28" s="10"/>
      <c r="Q28" s="10"/>
    </row>
    <row r="29" spans="1:17" s="4" customFormat="1" ht="21.75" customHeight="1">
      <c r="A29" s="148">
        <v>23</v>
      </c>
      <c r="B29" s="141" t="s">
        <v>74</v>
      </c>
      <c r="C29" s="141" t="s">
        <v>50</v>
      </c>
      <c r="D29" s="159"/>
      <c r="E29" s="230">
        <v>12</v>
      </c>
      <c r="F29" s="144"/>
      <c r="G29" s="144"/>
      <c r="H29" s="145">
        <v>115.601</v>
      </c>
      <c r="I29" s="144">
        <v>20</v>
      </c>
      <c r="J29" s="144">
        <v>112.03</v>
      </c>
      <c r="K29" s="144">
        <v>5</v>
      </c>
      <c r="L29" s="143"/>
      <c r="M29" s="143"/>
      <c r="N29" s="150"/>
      <c r="O29" s="146">
        <f t="shared" si="0"/>
        <v>63.15775</v>
      </c>
      <c r="P29" s="10"/>
      <c r="Q29" s="10"/>
    </row>
    <row r="30" spans="1:17" s="4" customFormat="1" ht="21.75" customHeight="1">
      <c r="A30" s="140">
        <v>32</v>
      </c>
      <c r="B30" s="141" t="s">
        <v>75</v>
      </c>
      <c r="C30" s="141" t="s">
        <v>50</v>
      </c>
      <c r="D30" s="159"/>
      <c r="E30" s="230">
        <v>13</v>
      </c>
      <c r="F30" s="144"/>
      <c r="G30" s="144"/>
      <c r="H30" s="145">
        <v>126.61</v>
      </c>
      <c r="I30" s="144">
        <v>15</v>
      </c>
      <c r="J30" s="144">
        <v>119.94</v>
      </c>
      <c r="K30" s="144"/>
      <c r="L30" s="143"/>
      <c r="M30" s="143"/>
      <c r="N30" s="150"/>
      <c r="O30" s="146">
        <f t="shared" si="0"/>
        <v>65.3875</v>
      </c>
      <c r="P30" s="10"/>
      <c r="Q30" s="10"/>
    </row>
    <row r="31" spans="1:17" s="4" customFormat="1" ht="21.75" customHeight="1">
      <c r="A31" s="140">
        <v>19</v>
      </c>
      <c r="B31" s="141" t="s">
        <v>71</v>
      </c>
      <c r="C31" s="141" t="s">
        <v>50</v>
      </c>
      <c r="D31" s="159"/>
      <c r="E31" s="230">
        <v>14</v>
      </c>
      <c r="F31" s="144"/>
      <c r="G31" s="144"/>
      <c r="H31" s="145">
        <v>148.5</v>
      </c>
      <c r="I31" s="144">
        <v>10</v>
      </c>
      <c r="J31" s="144">
        <v>139.89</v>
      </c>
      <c r="K31" s="144">
        <v>5</v>
      </c>
      <c r="L31" s="143"/>
      <c r="M31" s="143"/>
      <c r="N31" s="150"/>
      <c r="O31" s="146">
        <f t="shared" si="0"/>
        <v>75.8475</v>
      </c>
      <c r="P31" s="10"/>
      <c r="Q31" s="10"/>
    </row>
    <row r="32" spans="1:17" s="4" customFormat="1" ht="21.75" customHeight="1">
      <c r="A32" s="154">
        <v>21</v>
      </c>
      <c r="B32" s="155" t="s">
        <v>72</v>
      </c>
      <c r="C32" s="156" t="s">
        <v>50</v>
      </c>
      <c r="D32" s="159"/>
      <c r="E32" s="230">
        <v>15</v>
      </c>
      <c r="F32" s="144"/>
      <c r="G32" s="144"/>
      <c r="H32" s="145">
        <v>166.48</v>
      </c>
      <c r="I32" s="144">
        <v>5</v>
      </c>
      <c r="J32" s="144">
        <v>158.13</v>
      </c>
      <c r="K32" s="144">
        <v>10</v>
      </c>
      <c r="L32" s="143"/>
      <c r="M32" s="143"/>
      <c r="N32" s="150"/>
      <c r="O32" s="146">
        <f t="shared" si="0"/>
        <v>84.9025</v>
      </c>
      <c r="P32" s="10"/>
      <c r="Q32" s="10"/>
    </row>
  </sheetData>
  <sheetProtection/>
  <mergeCells count="3">
    <mergeCell ref="D2:E2"/>
    <mergeCell ref="J15:K15"/>
    <mergeCell ref="L16:M16"/>
  </mergeCells>
  <printOptions gridLines="1"/>
  <pageMargins left="0.3937007874015748" right="0.3937007874015748" top="0.5905511811023623" bottom="0.5905511811023623" header="0.5118110236220472" footer="0.511811023622047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U24" sqref="U24"/>
    </sheetView>
  </sheetViews>
  <sheetFormatPr defaultColWidth="9.140625" defaultRowHeight="12.75"/>
  <cols>
    <col min="1" max="1" width="6.00390625" style="3" bestFit="1" customWidth="1"/>
    <col min="2" max="2" width="18.7109375" style="3" customWidth="1"/>
    <col min="3" max="3" width="8.7109375" style="3" customWidth="1"/>
    <col min="4" max="4" width="5.57421875" style="3" customWidth="1"/>
    <col min="5" max="5" width="9.8515625" style="2" bestFit="1" customWidth="1"/>
    <col min="6" max="6" width="10.140625" style="2" hidden="1" customWidth="1"/>
    <col min="7" max="7" width="6.00390625" style="2" hidden="1" customWidth="1"/>
    <col min="8" max="8" width="9.140625" style="22" bestFit="1" customWidth="1"/>
    <col min="9" max="9" width="8.00390625" style="2" customWidth="1"/>
    <col min="10" max="10" width="9.140625" style="2" bestFit="1" customWidth="1"/>
    <col min="11" max="11" width="8.00390625" style="2" customWidth="1"/>
    <col min="12" max="13" width="11.28125" style="26" hidden="1" customWidth="1"/>
    <col min="14" max="14" width="13.421875" style="26" hidden="1" customWidth="1"/>
    <col min="15" max="15" width="15.8515625" style="22" customWidth="1"/>
    <col min="16" max="17" width="9.140625" style="3" hidden="1" customWidth="1"/>
    <col min="18" max="18" width="9.57421875" style="3" hidden="1" customWidth="1"/>
    <col min="19" max="19" width="9.140625" style="3" customWidth="1"/>
    <col min="20" max="20" width="23.8515625" style="3" customWidth="1"/>
    <col min="21" max="16384" width="9.140625" style="3" customWidth="1"/>
  </cols>
  <sheetData>
    <row r="1" spans="1:17" ht="15">
      <c r="A1" s="74"/>
      <c r="B1" s="75" t="s">
        <v>0</v>
      </c>
      <c r="C1" s="74"/>
      <c r="D1" s="76" t="s">
        <v>33</v>
      </c>
      <c r="E1" s="77"/>
      <c r="F1" s="78"/>
      <c r="G1" s="78"/>
      <c r="H1" s="79"/>
      <c r="I1" s="80"/>
      <c r="J1" s="81"/>
      <c r="K1" s="81"/>
      <c r="L1" s="81"/>
      <c r="M1" s="81"/>
      <c r="N1" s="81"/>
      <c r="O1" s="82"/>
      <c r="P1" s="25"/>
      <c r="Q1" s="5"/>
    </row>
    <row r="2" spans="1:17" ht="15">
      <c r="A2" s="74"/>
      <c r="B2" s="83" t="s">
        <v>1</v>
      </c>
      <c r="C2" s="74"/>
      <c r="D2" s="238">
        <v>45368</v>
      </c>
      <c r="E2" s="238"/>
      <c r="F2" s="78"/>
      <c r="G2" s="78"/>
      <c r="H2" s="79"/>
      <c r="I2" s="80"/>
      <c r="J2" s="81"/>
      <c r="K2" s="81"/>
      <c r="L2" s="81"/>
      <c r="M2" s="81"/>
      <c r="N2" s="81"/>
      <c r="O2" s="82"/>
      <c r="P2" s="25"/>
      <c r="Q2" s="5"/>
    </row>
    <row r="3" spans="1:17" ht="15">
      <c r="A3" s="74"/>
      <c r="B3" s="75"/>
      <c r="C3" s="74"/>
      <c r="D3" s="89"/>
      <c r="E3" s="90"/>
      <c r="F3" s="91"/>
      <c r="G3" s="91"/>
      <c r="H3" s="92"/>
      <c r="I3" s="93"/>
      <c r="J3" s="81"/>
      <c r="K3" s="81"/>
      <c r="L3" s="81"/>
      <c r="M3" s="81"/>
      <c r="N3" s="81"/>
      <c r="O3" s="82"/>
      <c r="P3" s="25"/>
      <c r="Q3" s="5"/>
    </row>
    <row r="4" spans="1:17" ht="15.75" customHeight="1">
      <c r="A4" s="74"/>
      <c r="B4" s="75" t="s">
        <v>39</v>
      </c>
      <c r="C4" s="74"/>
      <c r="D4" s="94" t="s">
        <v>39</v>
      </c>
      <c r="E4" s="90"/>
      <c r="F4" s="91"/>
      <c r="G4" s="91"/>
      <c r="H4" s="92"/>
      <c r="I4" s="93"/>
      <c r="J4" s="81"/>
      <c r="K4" s="81"/>
      <c r="L4" s="81"/>
      <c r="M4" s="81"/>
      <c r="N4" s="81"/>
      <c r="O4" s="82"/>
      <c r="P4" s="25"/>
      <c r="Q4" s="5"/>
    </row>
    <row r="5" spans="1:17" ht="15">
      <c r="A5" s="74"/>
      <c r="B5" s="75" t="s">
        <v>39</v>
      </c>
      <c r="C5" s="74"/>
      <c r="D5" s="94" t="s">
        <v>39</v>
      </c>
      <c r="E5" s="91"/>
      <c r="F5" s="91"/>
      <c r="G5" s="91"/>
      <c r="H5" s="92"/>
      <c r="I5" s="93"/>
      <c r="J5" s="81"/>
      <c r="K5" s="81"/>
      <c r="L5" s="81"/>
      <c r="M5" s="81"/>
      <c r="N5" s="81"/>
      <c r="O5" s="82"/>
      <c r="P5" s="25"/>
      <c r="Q5" s="5"/>
    </row>
    <row r="6" spans="1:17" ht="15" hidden="1">
      <c r="A6" s="74"/>
      <c r="B6" s="84" t="s">
        <v>2</v>
      </c>
      <c r="C6" s="83"/>
      <c r="D6" s="85"/>
      <c r="E6" s="83"/>
      <c r="F6" s="74"/>
      <c r="G6" s="74"/>
      <c r="H6" s="82"/>
      <c r="I6" s="81"/>
      <c r="J6" s="81"/>
      <c r="K6" s="81"/>
      <c r="L6" s="81"/>
      <c r="M6" s="81"/>
      <c r="N6" s="81"/>
      <c r="O6" s="82"/>
      <c r="P6" s="25"/>
      <c r="Q6" s="5"/>
    </row>
    <row r="7" spans="1:17" ht="15" hidden="1">
      <c r="A7" s="74"/>
      <c r="B7" s="86">
        <v>1</v>
      </c>
      <c r="C7" s="83" t="s">
        <v>3</v>
      </c>
      <c r="D7" s="74"/>
      <c r="E7" s="74"/>
      <c r="F7" s="74"/>
      <c r="G7" s="74"/>
      <c r="H7" s="82"/>
      <c r="I7" s="81"/>
      <c r="J7" s="81"/>
      <c r="K7" s="81"/>
      <c r="L7" s="81"/>
      <c r="M7" s="81"/>
      <c r="N7" s="81"/>
      <c r="O7" s="82"/>
      <c r="P7" s="25"/>
      <c r="Q7" s="5"/>
    </row>
    <row r="8" spans="1:17" ht="15" hidden="1">
      <c r="A8" s="74"/>
      <c r="B8" s="86">
        <v>2</v>
      </c>
      <c r="C8" s="83" t="s">
        <v>24</v>
      </c>
      <c r="D8" s="74"/>
      <c r="E8" s="74"/>
      <c r="F8" s="74"/>
      <c r="G8" s="74"/>
      <c r="H8" s="82"/>
      <c r="I8" s="81"/>
      <c r="J8" s="81"/>
      <c r="K8" s="81"/>
      <c r="L8" s="81"/>
      <c r="M8" s="81"/>
      <c r="N8" s="81"/>
      <c r="O8" s="82"/>
      <c r="P8" s="25"/>
      <c r="Q8" s="5"/>
    </row>
    <row r="9" spans="1:17" ht="15" hidden="1">
      <c r="A9" s="74"/>
      <c r="B9" s="86">
        <v>3</v>
      </c>
      <c r="C9" s="83" t="s">
        <v>5</v>
      </c>
      <c r="D9" s="74"/>
      <c r="E9" s="74"/>
      <c r="F9" s="74"/>
      <c r="G9" s="74"/>
      <c r="H9" s="82"/>
      <c r="I9" s="81"/>
      <c r="J9" s="81"/>
      <c r="K9" s="81"/>
      <c r="L9" s="81"/>
      <c r="M9" s="81"/>
      <c r="N9" s="81"/>
      <c r="O9" s="82"/>
      <c r="P9" s="25"/>
      <c r="Q9" s="5"/>
    </row>
    <row r="10" spans="1:17" ht="15" hidden="1">
      <c r="A10" s="74"/>
      <c r="B10" s="86">
        <v>4</v>
      </c>
      <c r="C10" s="83" t="s">
        <v>4</v>
      </c>
      <c r="D10" s="74"/>
      <c r="E10" s="74"/>
      <c r="F10" s="74"/>
      <c r="G10" s="74"/>
      <c r="H10" s="82"/>
      <c r="I10" s="81"/>
      <c r="J10" s="81"/>
      <c r="K10" s="81"/>
      <c r="L10" s="81"/>
      <c r="M10" s="81"/>
      <c r="N10" s="81"/>
      <c r="O10" s="82"/>
      <c r="P10" s="25"/>
      <c r="Q10" s="5"/>
    </row>
    <row r="11" spans="1:17" ht="15" hidden="1">
      <c r="A11" s="74"/>
      <c r="B11" s="86">
        <v>5</v>
      </c>
      <c r="C11" s="83" t="s">
        <v>23</v>
      </c>
      <c r="D11" s="74"/>
      <c r="E11" s="74"/>
      <c r="F11" s="74"/>
      <c r="G11" s="74"/>
      <c r="H11" s="82"/>
      <c r="I11" s="81"/>
      <c r="J11" s="81"/>
      <c r="K11" s="81"/>
      <c r="L11" s="81"/>
      <c r="M11" s="81"/>
      <c r="N11" s="81"/>
      <c r="O11" s="82"/>
      <c r="P11" s="25"/>
      <c r="Q11" s="5"/>
    </row>
    <row r="12" spans="1:17" ht="15" hidden="1">
      <c r="A12" s="74"/>
      <c r="B12" s="86">
        <v>6</v>
      </c>
      <c r="C12" s="83" t="s">
        <v>6</v>
      </c>
      <c r="D12" s="74"/>
      <c r="E12" s="74"/>
      <c r="F12" s="74"/>
      <c r="G12" s="74"/>
      <c r="H12" s="82"/>
      <c r="I12" s="81"/>
      <c r="J12" s="81"/>
      <c r="K12" s="81"/>
      <c r="L12" s="81"/>
      <c r="M12" s="81"/>
      <c r="N12" s="81"/>
      <c r="O12" s="82"/>
      <c r="P12" s="25"/>
      <c r="Q12" s="5"/>
    </row>
    <row r="13" spans="1:17" ht="15" hidden="1">
      <c r="A13" s="74"/>
      <c r="B13" s="86" t="s">
        <v>26</v>
      </c>
      <c r="C13" s="83" t="s">
        <v>7</v>
      </c>
      <c r="D13" s="74"/>
      <c r="E13" s="74"/>
      <c r="F13" s="74" t="s">
        <v>25</v>
      </c>
      <c r="G13" s="74"/>
      <c r="H13" s="82"/>
      <c r="I13" s="81"/>
      <c r="J13" s="81"/>
      <c r="K13" s="81"/>
      <c r="L13" s="81"/>
      <c r="M13" s="81"/>
      <c r="N13" s="81"/>
      <c r="O13" s="82"/>
      <c r="P13" s="25"/>
      <c r="Q13" s="5"/>
    </row>
    <row r="14" spans="1:17" s="4" customFormat="1" ht="15" hidden="1">
      <c r="A14" s="74"/>
      <c r="B14" s="74"/>
      <c r="C14" s="74"/>
      <c r="D14" s="74"/>
      <c r="E14" s="74"/>
      <c r="F14" s="81" t="s">
        <v>19</v>
      </c>
      <c r="G14" s="81"/>
      <c r="H14" s="82" t="s">
        <v>9</v>
      </c>
      <c r="I14" s="81"/>
      <c r="J14" s="81"/>
      <c r="K14" s="81"/>
      <c r="L14" s="81"/>
      <c r="M14" s="81"/>
      <c r="N14" s="81"/>
      <c r="O14" s="82"/>
      <c r="P14" s="5"/>
      <c r="Q14" s="5"/>
    </row>
    <row r="15" spans="1:17" s="4" customFormat="1" ht="15">
      <c r="A15" s="74"/>
      <c r="B15" s="74"/>
      <c r="C15" s="74"/>
      <c r="D15" s="74"/>
      <c r="E15" s="74"/>
      <c r="F15" s="81"/>
      <c r="G15" s="81"/>
      <c r="H15" s="87" t="s">
        <v>34</v>
      </c>
      <c r="I15" s="87"/>
      <c r="J15" s="239" t="s">
        <v>36</v>
      </c>
      <c r="K15" s="239"/>
      <c r="L15" s="81"/>
      <c r="M15" s="81"/>
      <c r="N15" s="81"/>
      <c r="O15" s="82"/>
      <c r="P15" s="5"/>
      <c r="Q15" s="5"/>
    </row>
    <row r="16" spans="1:17" s="4" customFormat="1" ht="15">
      <c r="A16" s="74" t="s">
        <v>10</v>
      </c>
      <c r="B16" s="74" t="s">
        <v>12</v>
      </c>
      <c r="C16" s="74" t="s">
        <v>41</v>
      </c>
      <c r="D16" s="74" t="s">
        <v>39</v>
      </c>
      <c r="E16" s="74" t="s">
        <v>14</v>
      </c>
      <c r="F16" s="81" t="s">
        <v>15</v>
      </c>
      <c r="G16" s="81" t="s">
        <v>16</v>
      </c>
      <c r="H16" s="88" t="s">
        <v>8</v>
      </c>
      <c r="I16" s="81" t="s">
        <v>16</v>
      </c>
      <c r="J16" s="88" t="s">
        <v>8</v>
      </c>
      <c r="K16" s="81" t="s">
        <v>16</v>
      </c>
      <c r="L16" s="240" t="s">
        <v>37</v>
      </c>
      <c r="M16" s="240"/>
      <c r="N16" s="81" t="s">
        <v>15</v>
      </c>
      <c r="O16" s="82" t="s">
        <v>39</v>
      </c>
      <c r="P16" s="33" t="s">
        <v>28</v>
      </c>
      <c r="Q16" s="5" t="s">
        <v>15</v>
      </c>
    </row>
    <row r="17" spans="1:18" s="4" customFormat="1" ht="15">
      <c r="A17" s="74" t="s">
        <v>18</v>
      </c>
      <c r="B17" s="74"/>
      <c r="C17" s="83" t="s">
        <v>43</v>
      </c>
      <c r="D17" s="74"/>
      <c r="E17" s="74"/>
      <c r="F17" s="81" t="s">
        <v>20</v>
      </c>
      <c r="G17" s="81" t="s">
        <v>21</v>
      </c>
      <c r="H17" s="82" t="s">
        <v>20</v>
      </c>
      <c r="I17" s="81" t="s">
        <v>32</v>
      </c>
      <c r="J17" s="82" t="s">
        <v>20</v>
      </c>
      <c r="K17" s="81" t="s">
        <v>32</v>
      </c>
      <c r="L17" s="81" t="s">
        <v>10</v>
      </c>
      <c r="M17" s="81" t="s">
        <v>31</v>
      </c>
      <c r="N17" s="81" t="s">
        <v>30</v>
      </c>
      <c r="O17" s="82" t="s">
        <v>47</v>
      </c>
      <c r="P17" s="33"/>
      <c r="Q17" s="5" t="s">
        <v>20</v>
      </c>
      <c r="R17" s="5"/>
    </row>
    <row r="18" spans="1:18" s="52" customFormat="1" ht="15">
      <c r="A18" s="113"/>
      <c r="B18" s="113"/>
      <c r="C18" s="114"/>
      <c r="D18" s="115"/>
      <c r="E18" s="116"/>
      <c r="F18" s="116"/>
      <c r="G18" s="116"/>
      <c r="H18" s="117"/>
      <c r="I18" s="116"/>
      <c r="J18" s="117"/>
      <c r="K18" s="116"/>
      <c r="L18" s="118"/>
      <c r="M18" s="118"/>
      <c r="N18" s="119"/>
      <c r="O18" s="120"/>
      <c r="P18" s="50"/>
      <c r="Q18" s="51"/>
      <c r="R18" s="51"/>
    </row>
    <row r="19" spans="1:18" s="121" customFormat="1" ht="21.75" customHeight="1">
      <c r="A19" s="232">
        <v>45</v>
      </c>
      <c r="B19" s="173" t="s">
        <v>54</v>
      </c>
      <c r="C19" s="173" t="s">
        <v>53</v>
      </c>
      <c r="D19" s="151"/>
      <c r="E19" s="230">
        <v>1</v>
      </c>
      <c r="F19" s="144"/>
      <c r="G19" s="144"/>
      <c r="H19" s="145">
        <v>120.28</v>
      </c>
      <c r="I19" s="144">
        <v>5</v>
      </c>
      <c r="J19" s="144">
        <v>116.02</v>
      </c>
      <c r="K19" s="144">
        <v>5</v>
      </c>
      <c r="L19" s="143"/>
      <c r="M19" s="143"/>
      <c r="N19" s="143"/>
      <c r="O19" s="146">
        <f aca="true" t="shared" si="0" ref="O19:O25">(H19+I19+J19+K19)*0.25+N19</f>
        <v>61.575</v>
      </c>
      <c r="P19" s="139">
        <f>(M19-L19)*86400</f>
        <v>0</v>
      </c>
      <c r="Q19" s="112">
        <f>IF(P19&lt;D4,0,P19-D4)*0.25</f>
        <v>0</v>
      </c>
      <c r="R19" s="112" t="e">
        <f>IF(P19&gt;D5,0,P19-D5)*0.25</f>
        <v>#VALUE!</v>
      </c>
    </row>
    <row r="20" spans="1:18" s="121" customFormat="1" ht="21.75" customHeight="1">
      <c r="A20" s="173">
        <v>46</v>
      </c>
      <c r="B20" s="142" t="s">
        <v>57</v>
      </c>
      <c r="C20" s="142" t="s">
        <v>53</v>
      </c>
      <c r="D20" s="170"/>
      <c r="E20" s="230">
        <v>2</v>
      </c>
      <c r="F20" s="143"/>
      <c r="G20" s="144"/>
      <c r="H20" s="145">
        <v>128.11</v>
      </c>
      <c r="I20" s="144">
        <v>10</v>
      </c>
      <c r="J20" s="145">
        <v>119.74</v>
      </c>
      <c r="K20" s="144">
        <v>10</v>
      </c>
      <c r="L20" s="161"/>
      <c r="M20" s="161"/>
      <c r="N20" s="143"/>
      <c r="O20" s="146">
        <f t="shared" si="0"/>
        <v>66.9625</v>
      </c>
      <c r="P20" s="139">
        <f>(M20-L20)*86400</f>
        <v>0</v>
      </c>
      <c r="Q20" s="112">
        <f>IF(P20&lt;D4,0,P20-D4)*0.25</f>
        <v>0</v>
      </c>
      <c r="R20" s="112">
        <f>IF(P20&gt;D9,0,P20-D9)*0.25</f>
        <v>0</v>
      </c>
    </row>
    <row r="21" spans="1:15" s="108" customFormat="1" ht="21.75" customHeight="1">
      <c r="A21" s="232">
        <v>46</v>
      </c>
      <c r="B21" s="142" t="s">
        <v>74</v>
      </c>
      <c r="C21" s="142" t="s">
        <v>53</v>
      </c>
      <c r="D21" s="170"/>
      <c r="E21" s="230">
        <v>3</v>
      </c>
      <c r="F21" s="144"/>
      <c r="G21" s="144"/>
      <c r="H21" s="145">
        <v>128.67</v>
      </c>
      <c r="I21" s="144">
        <v>5</v>
      </c>
      <c r="J21" s="145">
        <v>139.59</v>
      </c>
      <c r="K21" s="144">
        <v>20</v>
      </c>
      <c r="L21" s="161"/>
      <c r="M21" s="161"/>
      <c r="N21" s="143"/>
      <c r="O21" s="146">
        <f t="shared" si="0"/>
        <v>73.315</v>
      </c>
    </row>
    <row r="22" spans="1:18" s="109" customFormat="1" ht="21.75" customHeight="1">
      <c r="A22" s="232">
        <v>49</v>
      </c>
      <c r="B22" s="233" t="s">
        <v>82</v>
      </c>
      <c r="C22" s="233" t="s">
        <v>53</v>
      </c>
      <c r="D22" s="142"/>
      <c r="E22" s="230">
        <v>4</v>
      </c>
      <c r="F22" s="143"/>
      <c r="G22" s="144"/>
      <c r="H22" s="145">
        <v>145.33</v>
      </c>
      <c r="I22" s="144">
        <v>10</v>
      </c>
      <c r="J22" s="145">
        <v>153.45</v>
      </c>
      <c r="K22" s="144">
        <v>10</v>
      </c>
      <c r="L22" s="161"/>
      <c r="M22" s="161"/>
      <c r="N22" s="143"/>
      <c r="O22" s="146">
        <f t="shared" si="0"/>
        <v>79.695</v>
      </c>
      <c r="P22" s="139"/>
      <c r="Q22" s="112"/>
      <c r="R22" s="112"/>
    </row>
    <row r="23" spans="1:15" s="108" customFormat="1" ht="21.75" customHeight="1">
      <c r="A23" s="173">
        <v>44</v>
      </c>
      <c r="B23" s="142" t="s">
        <v>80</v>
      </c>
      <c r="C23" s="142" t="s">
        <v>53</v>
      </c>
      <c r="D23" s="151"/>
      <c r="E23" s="230">
        <v>5</v>
      </c>
      <c r="F23" s="144"/>
      <c r="G23" s="144"/>
      <c r="H23" s="145">
        <v>157.78</v>
      </c>
      <c r="I23" s="144">
        <v>0</v>
      </c>
      <c r="J23" s="144">
        <v>157.99</v>
      </c>
      <c r="K23" s="144">
        <v>5</v>
      </c>
      <c r="L23" s="143"/>
      <c r="M23" s="143"/>
      <c r="N23" s="143"/>
      <c r="O23" s="146">
        <f t="shared" si="0"/>
        <v>80.1925</v>
      </c>
    </row>
    <row r="24" spans="1:18" s="4" customFormat="1" ht="21.75" customHeight="1">
      <c r="A24" s="232">
        <v>48</v>
      </c>
      <c r="B24" s="232" t="s">
        <v>81</v>
      </c>
      <c r="C24" s="232" t="s">
        <v>53</v>
      </c>
      <c r="D24" s="142"/>
      <c r="E24" s="230">
        <v>6</v>
      </c>
      <c r="F24" s="144"/>
      <c r="G24" s="144"/>
      <c r="H24" s="145">
        <v>202.09</v>
      </c>
      <c r="I24" s="144">
        <v>5</v>
      </c>
      <c r="J24" s="145">
        <v>186.9</v>
      </c>
      <c r="K24" s="144">
        <v>20</v>
      </c>
      <c r="L24" s="161"/>
      <c r="M24" s="161"/>
      <c r="N24" s="143"/>
      <c r="O24" s="146">
        <f t="shared" si="0"/>
        <v>103.4975</v>
      </c>
      <c r="P24" s="139"/>
      <c r="Q24" s="112"/>
      <c r="R24" s="112"/>
    </row>
    <row r="25" spans="1:18" s="4" customFormat="1" ht="21.75" customHeight="1">
      <c r="A25" s="173">
        <v>50</v>
      </c>
      <c r="B25" s="232" t="s">
        <v>83</v>
      </c>
      <c r="C25" s="232" t="s">
        <v>53</v>
      </c>
      <c r="D25" s="142"/>
      <c r="E25" s="230" t="s">
        <v>125</v>
      </c>
      <c r="F25" s="144"/>
      <c r="G25" s="144"/>
      <c r="H25" s="145">
        <v>115.77</v>
      </c>
      <c r="I25" s="144">
        <v>20</v>
      </c>
      <c r="J25" s="145">
        <v>116.24</v>
      </c>
      <c r="K25" s="144">
        <v>500</v>
      </c>
      <c r="L25" s="161"/>
      <c r="M25" s="161"/>
      <c r="N25" s="143"/>
      <c r="O25" s="146">
        <f t="shared" si="0"/>
        <v>188.0025</v>
      </c>
      <c r="P25" s="139"/>
      <c r="Q25" s="112"/>
      <c r="R25" s="112"/>
    </row>
    <row r="26" spans="1:18" s="4" customFormat="1" ht="21.75" customHeight="1">
      <c r="A26" s="136"/>
      <c r="B26" s="137"/>
      <c r="C26" s="137"/>
      <c r="D26" s="15"/>
      <c r="E26" s="34"/>
      <c r="F26" s="35"/>
      <c r="G26" s="34"/>
      <c r="H26" s="36"/>
      <c r="I26" s="34"/>
      <c r="J26" s="36"/>
      <c r="K26" s="34"/>
      <c r="L26" s="39"/>
      <c r="M26" s="39"/>
      <c r="N26" s="35"/>
      <c r="O26" s="38"/>
      <c r="P26" s="37"/>
      <c r="Q26" s="35"/>
      <c r="R26" s="35"/>
    </row>
    <row r="27" spans="2:18" s="4" customFormat="1" ht="17.25">
      <c r="B27" s="237" t="s">
        <v>127</v>
      </c>
      <c r="D27" s="15"/>
      <c r="E27" s="34"/>
      <c r="F27" s="34"/>
      <c r="G27" s="34"/>
      <c r="H27" s="36"/>
      <c r="I27" s="34"/>
      <c r="J27" s="36"/>
      <c r="K27" s="34"/>
      <c r="L27" s="39"/>
      <c r="M27" s="39"/>
      <c r="N27" s="35"/>
      <c r="O27" s="38"/>
      <c r="P27" s="37"/>
      <c r="Q27" s="35"/>
      <c r="R27" s="35"/>
    </row>
  </sheetData>
  <sheetProtection/>
  <mergeCells count="3">
    <mergeCell ref="L16:M16"/>
    <mergeCell ref="J15:K15"/>
    <mergeCell ref="D2:E2"/>
  </mergeCells>
  <printOptions gridLines="1"/>
  <pageMargins left="0.3937007874015748" right="0.3937007874015748" top="0.5905511811023623" bottom="0.5905511811023623" header="0.5118110236220472" footer="0.5118110236220472"/>
  <pageSetup fitToHeight="1" fitToWidth="1" horizontalDpi="360" verticalDpi="36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S30" sqref="A1:S30"/>
    </sheetView>
  </sheetViews>
  <sheetFormatPr defaultColWidth="9.140625" defaultRowHeight="12.75"/>
  <cols>
    <col min="1" max="1" width="6.00390625" style="3" bestFit="1" customWidth="1"/>
    <col min="2" max="2" width="20.00390625" style="3" customWidth="1"/>
    <col min="3" max="3" width="6.57421875" style="3" customWidth="1"/>
    <col min="4" max="4" width="5.7109375" style="3" customWidth="1"/>
    <col min="5" max="5" width="9.8515625" style="2" customWidth="1"/>
    <col min="6" max="6" width="10.140625" style="2" hidden="1" customWidth="1"/>
    <col min="7" max="7" width="6.00390625" style="2" hidden="1" customWidth="1"/>
    <col min="8" max="8" width="9.00390625" style="22" customWidth="1"/>
    <col min="9" max="9" width="8.00390625" style="2" customWidth="1"/>
    <col min="10" max="10" width="9.140625" style="2" bestFit="1" customWidth="1"/>
    <col min="11" max="11" width="8.00390625" style="2" customWidth="1"/>
    <col min="12" max="13" width="11.28125" style="26" hidden="1" customWidth="1"/>
    <col min="14" max="14" width="13.421875" style="26" hidden="1" customWidth="1"/>
    <col min="15" max="15" width="11.28125" style="22" customWidth="1"/>
    <col min="16" max="17" width="9.140625" style="3" hidden="1" customWidth="1"/>
    <col min="18" max="18" width="9.57421875" style="3" hidden="1" customWidth="1"/>
    <col min="19" max="19" width="9.140625" style="3" customWidth="1"/>
    <col min="20" max="20" width="23.8515625" style="3" customWidth="1"/>
    <col min="21" max="16384" width="9.140625" style="3" customWidth="1"/>
  </cols>
  <sheetData>
    <row r="1" spans="1:18" ht="15">
      <c r="A1" s="74"/>
      <c r="B1" s="75" t="s">
        <v>0</v>
      </c>
      <c r="C1" s="74"/>
      <c r="D1" s="76" t="s">
        <v>33</v>
      </c>
      <c r="E1" s="77"/>
      <c r="F1" s="78"/>
      <c r="G1" s="78"/>
      <c r="H1" s="79"/>
      <c r="I1" s="80"/>
      <c r="J1" s="81"/>
      <c r="K1" s="81"/>
      <c r="L1" s="81"/>
      <c r="M1" s="81"/>
      <c r="N1" s="81"/>
      <c r="O1" s="82"/>
      <c r="P1" s="25"/>
      <c r="Q1" s="5"/>
      <c r="R1" s="5"/>
    </row>
    <row r="2" spans="1:18" ht="15">
      <c r="A2" s="74"/>
      <c r="B2" s="83" t="s">
        <v>1</v>
      </c>
      <c r="C2" s="74"/>
      <c r="D2" s="238">
        <v>45368</v>
      </c>
      <c r="E2" s="238"/>
      <c r="F2" s="78"/>
      <c r="G2" s="78"/>
      <c r="H2" s="79"/>
      <c r="I2" s="80"/>
      <c r="J2" s="81"/>
      <c r="K2" s="81"/>
      <c r="L2" s="81"/>
      <c r="M2" s="81"/>
      <c r="N2" s="81"/>
      <c r="O2" s="82"/>
      <c r="P2" s="25"/>
      <c r="Q2" s="5"/>
      <c r="R2" s="5"/>
    </row>
    <row r="3" spans="1:18" ht="15">
      <c r="A3" s="74"/>
      <c r="B3" s="75"/>
      <c r="C3" s="74"/>
      <c r="D3" s="89"/>
      <c r="E3" s="90"/>
      <c r="F3" s="91"/>
      <c r="G3" s="91"/>
      <c r="H3" s="92"/>
      <c r="I3" s="93"/>
      <c r="J3" s="81"/>
      <c r="K3" s="81"/>
      <c r="L3" s="81"/>
      <c r="M3" s="81"/>
      <c r="N3" s="81"/>
      <c r="O3" s="82"/>
      <c r="P3" s="25"/>
      <c r="Q3" s="5"/>
      <c r="R3" s="5"/>
    </row>
    <row r="4" spans="1:18" ht="15.75" customHeight="1">
      <c r="A4" s="74"/>
      <c r="B4" s="75" t="s">
        <v>39</v>
      </c>
      <c r="C4" s="74"/>
      <c r="D4" s="94" t="s">
        <v>39</v>
      </c>
      <c r="E4" s="90"/>
      <c r="F4" s="91"/>
      <c r="G4" s="91"/>
      <c r="H4" s="92"/>
      <c r="I4" s="93"/>
      <c r="J4" s="81"/>
      <c r="K4" s="81"/>
      <c r="L4" s="81"/>
      <c r="M4" s="81"/>
      <c r="N4" s="81"/>
      <c r="O4" s="82"/>
      <c r="P4" s="25"/>
      <c r="Q4" s="5"/>
      <c r="R4" s="5"/>
    </row>
    <row r="5" spans="1:18" ht="15">
      <c r="A5" s="74"/>
      <c r="B5" s="75" t="s">
        <v>39</v>
      </c>
      <c r="C5" s="74"/>
      <c r="D5" s="94" t="s">
        <v>39</v>
      </c>
      <c r="E5" s="91"/>
      <c r="F5" s="91"/>
      <c r="G5" s="91"/>
      <c r="H5" s="92"/>
      <c r="I5" s="93"/>
      <c r="J5" s="81"/>
      <c r="K5" s="81"/>
      <c r="L5" s="81"/>
      <c r="M5" s="81"/>
      <c r="N5" s="81"/>
      <c r="O5" s="82"/>
      <c r="P5" s="25"/>
      <c r="Q5" s="5"/>
      <c r="R5" s="5"/>
    </row>
    <row r="6" spans="1:18" ht="15" hidden="1">
      <c r="A6" s="74"/>
      <c r="B6" s="84" t="s">
        <v>2</v>
      </c>
      <c r="C6" s="83"/>
      <c r="D6" s="85"/>
      <c r="E6" s="83"/>
      <c r="F6" s="74"/>
      <c r="G6" s="74"/>
      <c r="H6" s="82"/>
      <c r="I6" s="81"/>
      <c r="J6" s="81"/>
      <c r="K6" s="81"/>
      <c r="L6" s="81"/>
      <c r="M6" s="81"/>
      <c r="N6" s="81"/>
      <c r="O6" s="82"/>
      <c r="P6" s="25"/>
      <c r="Q6" s="5"/>
      <c r="R6" s="5"/>
    </row>
    <row r="7" spans="1:18" ht="15" hidden="1">
      <c r="A7" s="74"/>
      <c r="B7" s="86">
        <v>1</v>
      </c>
      <c r="C7" s="83" t="s">
        <v>3</v>
      </c>
      <c r="D7" s="74"/>
      <c r="E7" s="74"/>
      <c r="F7" s="74"/>
      <c r="G7" s="74"/>
      <c r="H7" s="82"/>
      <c r="I7" s="81"/>
      <c r="J7" s="81"/>
      <c r="K7" s="81"/>
      <c r="L7" s="81"/>
      <c r="M7" s="81"/>
      <c r="N7" s="81"/>
      <c r="O7" s="82"/>
      <c r="P7" s="25"/>
      <c r="Q7" s="5"/>
      <c r="R7" s="5"/>
    </row>
    <row r="8" spans="1:18" ht="15" hidden="1">
      <c r="A8" s="74"/>
      <c r="B8" s="86">
        <v>2</v>
      </c>
      <c r="C8" s="83" t="s">
        <v>24</v>
      </c>
      <c r="D8" s="74"/>
      <c r="E8" s="74"/>
      <c r="F8" s="74"/>
      <c r="G8" s="74"/>
      <c r="H8" s="82"/>
      <c r="I8" s="81"/>
      <c r="J8" s="81"/>
      <c r="K8" s="81"/>
      <c r="L8" s="81"/>
      <c r="M8" s="81"/>
      <c r="N8" s="81"/>
      <c r="O8" s="82"/>
      <c r="P8" s="25"/>
      <c r="Q8" s="5"/>
      <c r="R8" s="5"/>
    </row>
    <row r="9" spans="1:18" ht="15" hidden="1">
      <c r="A9" s="74"/>
      <c r="B9" s="86">
        <v>3</v>
      </c>
      <c r="C9" s="83" t="s">
        <v>5</v>
      </c>
      <c r="D9" s="74"/>
      <c r="E9" s="74"/>
      <c r="F9" s="74"/>
      <c r="G9" s="74"/>
      <c r="H9" s="82"/>
      <c r="I9" s="81"/>
      <c r="J9" s="81"/>
      <c r="K9" s="81"/>
      <c r="L9" s="81"/>
      <c r="M9" s="81"/>
      <c r="N9" s="81"/>
      <c r="O9" s="82"/>
      <c r="P9" s="25"/>
      <c r="Q9" s="5"/>
      <c r="R9" s="5"/>
    </row>
    <row r="10" spans="1:18" ht="15" hidden="1">
      <c r="A10" s="74"/>
      <c r="B10" s="86">
        <v>4</v>
      </c>
      <c r="C10" s="83" t="s">
        <v>4</v>
      </c>
      <c r="D10" s="74"/>
      <c r="E10" s="74"/>
      <c r="F10" s="74"/>
      <c r="G10" s="74"/>
      <c r="H10" s="82"/>
      <c r="I10" s="81"/>
      <c r="J10" s="81"/>
      <c r="K10" s="81"/>
      <c r="L10" s="81"/>
      <c r="M10" s="81"/>
      <c r="N10" s="81"/>
      <c r="O10" s="82"/>
      <c r="P10" s="25"/>
      <c r="Q10" s="5"/>
      <c r="R10" s="5"/>
    </row>
    <row r="11" spans="1:18" ht="15" hidden="1">
      <c r="A11" s="74"/>
      <c r="B11" s="86">
        <v>5</v>
      </c>
      <c r="C11" s="83" t="s">
        <v>23</v>
      </c>
      <c r="D11" s="74"/>
      <c r="E11" s="74"/>
      <c r="F11" s="74"/>
      <c r="G11" s="74"/>
      <c r="H11" s="82"/>
      <c r="I11" s="81"/>
      <c r="J11" s="81"/>
      <c r="K11" s="81"/>
      <c r="L11" s="81"/>
      <c r="M11" s="81"/>
      <c r="N11" s="81"/>
      <c r="O11" s="82"/>
      <c r="P11" s="25"/>
      <c r="Q11" s="5"/>
      <c r="R11" s="5"/>
    </row>
    <row r="12" spans="1:18" ht="15" hidden="1">
      <c r="A12" s="74"/>
      <c r="B12" s="86">
        <v>6</v>
      </c>
      <c r="C12" s="83" t="s">
        <v>6</v>
      </c>
      <c r="D12" s="74"/>
      <c r="E12" s="74"/>
      <c r="F12" s="74"/>
      <c r="G12" s="74"/>
      <c r="H12" s="82"/>
      <c r="I12" s="81"/>
      <c r="J12" s="81"/>
      <c r="K12" s="81"/>
      <c r="L12" s="81"/>
      <c r="M12" s="81"/>
      <c r="N12" s="81"/>
      <c r="O12" s="82"/>
      <c r="P12" s="25"/>
      <c r="Q12" s="5"/>
      <c r="R12" s="5"/>
    </row>
    <row r="13" spans="1:18" ht="15" hidden="1">
      <c r="A13" s="74"/>
      <c r="B13" s="86" t="s">
        <v>26</v>
      </c>
      <c r="C13" s="83" t="s">
        <v>7</v>
      </c>
      <c r="D13" s="74"/>
      <c r="E13" s="74"/>
      <c r="F13" s="74" t="s">
        <v>25</v>
      </c>
      <c r="G13" s="74"/>
      <c r="H13" s="82"/>
      <c r="I13" s="81"/>
      <c r="J13" s="81"/>
      <c r="K13" s="81"/>
      <c r="L13" s="81"/>
      <c r="M13" s="81"/>
      <c r="N13" s="81"/>
      <c r="O13" s="82"/>
      <c r="P13" s="25"/>
      <c r="Q13" s="5"/>
      <c r="R13" s="5"/>
    </row>
    <row r="14" spans="1:18" s="4" customFormat="1" ht="15" hidden="1">
      <c r="A14" s="74"/>
      <c r="B14" s="74"/>
      <c r="C14" s="74"/>
      <c r="D14" s="74"/>
      <c r="E14" s="74"/>
      <c r="F14" s="81" t="s">
        <v>19</v>
      </c>
      <c r="G14" s="81"/>
      <c r="H14" s="82" t="s">
        <v>9</v>
      </c>
      <c r="I14" s="81"/>
      <c r="J14" s="81"/>
      <c r="K14" s="81"/>
      <c r="L14" s="81"/>
      <c r="M14" s="81"/>
      <c r="N14" s="81"/>
      <c r="O14" s="82"/>
      <c r="P14" s="5"/>
      <c r="Q14" s="5"/>
      <c r="R14" s="5"/>
    </row>
    <row r="15" spans="1:18" s="4" customFormat="1" ht="15">
      <c r="A15" s="74"/>
      <c r="B15" s="74"/>
      <c r="C15" s="74"/>
      <c r="D15" s="74"/>
      <c r="E15" s="74"/>
      <c r="F15" s="81"/>
      <c r="G15" s="81"/>
      <c r="H15" s="87" t="s">
        <v>34</v>
      </c>
      <c r="I15" s="87"/>
      <c r="J15" s="239" t="s">
        <v>36</v>
      </c>
      <c r="K15" s="239"/>
      <c r="L15" s="81"/>
      <c r="M15" s="81"/>
      <c r="N15" s="81"/>
      <c r="O15" s="82"/>
      <c r="P15" s="5"/>
      <c r="Q15" s="5"/>
      <c r="R15" s="5"/>
    </row>
    <row r="16" spans="1:18" s="4" customFormat="1" ht="15">
      <c r="A16" s="74" t="s">
        <v>10</v>
      </c>
      <c r="B16" s="74" t="s">
        <v>12</v>
      </c>
      <c r="C16" s="74" t="s">
        <v>41</v>
      </c>
      <c r="D16" s="74" t="s">
        <v>39</v>
      </c>
      <c r="E16" s="74" t="s">
        <v>14</v>
      </c>
      <c r="F16" s="81" t="s">
        <v>15</v>
      </c>
      <c r="G16" s="81" t="s">
        <v>16</v>
      </c>
      <c r="H16" s="88" t="s">
        <v>8</v>
      </c>
      <c r="I16" s="81" t="s">
        <v>16</v>
      </c>
      <c r="J16" s="88" t="s">
        <v>8</v>
      </c>
      <c r="K16" s="81" t="s">
        <v>16</v>
      </c>
      <c r="L16" s="240" t="s">
        <v>37</v>
      </c>
      <c r="M16" s="240"/>
      <c r="N16" s="81" t="s">
        <v>15</v>
      </c>
      <c r="O16" s="82" t="s">
        <v>39</v>
      </c>
      <c r="P16" s="33" t="s">
        <v>28</v>
      </c>
      <c r="Q16" s="5" t="s">
        <v>15</v>
      </c>
      <c r="R16" s="5"/>
    </row>
    <row r="17" spans="1:18" s="4" customFormat="1" ht="19.5" customHeight="1">
      <c r="A17" s="74" t="s">
        <v>18</v>
      </c>
      <c r="B17" s="74"/>
      <c r="C17" s="83" t="s">
        <v>45</v>
      </c>
      <c r="D17" s="74"/>
      <c r="E17" s="74"/>
      <c r="F17" s="81" t="s">
        <v>20</v>
      </c>
      <c r="G17" s="81" t="s">
        <v>21</v>
      </c>
      <c r="H17" s="82" t="s">
        <v>20</v>
      </c>
      <c r="I17" s="81" t="s">
        <v>32</v>
      </c>
      <c r="J17" s="82" t="s">
        <v>20</v>
      </c>
      <c r="K17" s="81" t="s">
        <v>32</v>
      </c>
      <c r="L17" s="81" t="s">
        <v>10</v>
      </c>
      <c r="M17" s="81" t="s">
        <v>31</v>
      </c>
      <c r="N17" s="81" t="s">
        <v>30</v>
      </c>
      <c r="O17" s="82" t="s">
        <v>47</v>
      </c>
      <c r="P17" s="33"/>
      <c r="Q17" s="5" t="s">
        <v>20</v>
      </c>
      <c r="R17" s="5"/>
    </row>
    <row r="18" spans="1:18" s="7" customFormat="1" ht="21.75" customHeight="1">
      <c r="A18" s="140">
        <v>25</v>
      </c>
      <c r="B18" s="148" t="s">
        <v>66</v>
      </c>
      <c r="C18" s="148" t="s">
        <v>52</v>
      </c>
      <c r="D18" s="158"/>
      <c r="E18" s="230">
        <v>1</v>
      </c>
      <c r="F18" s="144"/>
      <c r="G18" s="144"/>
      <c r="H18" s="145">
        <v>99.49</v>
      </c>
      <c r="I18" s="144"/>
      <c r="J18" s="145">
        <v>98.78</v>
      </c>
      <c r="K18" s="144"/>
      <c r="L18" s="143"/>
      <c r="M18" s="146"/>
      <c r="N18" s="147"/>
      <c r="O18" s="146">
        <f aca="true" t="shared" si="0" ref="O18:O27">(H18+I18+J18+K18)*0.25+N18</f>
        <v>49.567499999999995</v>
      </c>
      <c r="P18" s="37">
        <f>(M18-L18)*86400</f>
        <v>0</v>
      </c>
      <c r="Q18" s="35">
        <f>IF(P18&lt;D4,0,P18-D4)*0.25</f>
        <v>0</v>
      </c>
      <c r="R18" s="35" t="e">
        <f>IF(P18&gt;D5,0,P18-D5)*0.25</f>
        <v>#VALUE!</v>
      </c>
    </row>
    <row r="19" spans="1:18" s="187" customFormat="1" ht="18">
      <c r="A19" s="148">
        <v>52</v>
      </c>
      <c r="B19" s="152" t="s">
        <v>87</v>
      </c>
      <c r="C19" s="153" t="s">
        <v>52</v>
      </c>
      <c r="D19" s="159"/>
      <c r="E19" s="179">
        <v>2</v>
      </c>
      <c r="F19" s="172"/>
      <c r="G19" s="171"/>
      <c r="H19" s="145">
        <v>99.95</v>
      </c>
      <c r="I19" s="144"/>
      <c r="J19" s="145">
        <v>98.57</v>
      </c>
      <c r="K19" s="144">
        <v>5</v>
      </c>
      <c r="L19" s="161"/>
      <c r="M19" s="161"/>
      <c r="N19" s="143"/>
      <c r="O19" s="146">
        <f t="shared" si="0"/>
        <v>50.879999999999995</v>
      </c>
      <c r="P19" s="185"/>
      <c r="Q19" s="186"/>
      <c r="R19" s="186"/>
    </row>
    <row r="20" spans="1:18" s="4" customFormat="1" ht="21.75" customHeight="1">
      <c r="A20" s="140">
        <v>42</v>
      </c>
      <c r="B20" s="160" t="s">
        <v>86</v>
      </c>
      <c r="C20" s="178" t="s">
        <v>52</v>
      </c>
      <c r="D20" s="142"/>
      <c r="E20" s="230">
        <v>3</v>
      </c>
      <c r="F20" s="144"/>
      <c r="G20" s="144"/>
      <c r="H20" s="145">
        <v>96.62</v>
      </c>
      <c r="I20" s="144">
        <v>10</v>
      </c>
      <c r="J20" s="145">
        <v>99.05</v>
      </c>
      <c r="K20" s="144">
        <v>10</v>
      </c>
      <c r="L20" s="161"/>
      <c r="M20" s="161"/>
      <c r="N20" s="143"/>
      <c r="O20" s="146">
        <f t="shared" si="0"/>
        <v>53.917500000000004</v>
      </c>
      <c r="P20" s="37">
        <f>(M20-L20)*86400</f>
        <v>0</v>
      </c>
      <c r="Q20" s="35">
        <f>IF(P20&lt;D4,0,P20-D4)*0.25</f>
        <v>0</v>
      </c>
      <c r="R20" s="35" t="e">
        <f>IF(P20&gt;D5,0,P20-D5)*0.25</f>
        <v>#VALUE!</v>
      </c>
    </row>
    <row r="21" spans="1:18" s="4" customFormat="1" ht="21.75" customHeight="1">
      <c r="A21" s="148">
        <v>35</v>
      </c>
      <c r="B21" s="152" t="s">
        <v>64</v>
      </c>
      <c r="C21" s="153" t="s">
        <v>52</v>
      </c>
      <c r="D21" s="142"/>
      <c r="E21" s="230">
        <v>4</v>
      </c>
      <c r="F21" s="143"/>
      <c r="G21" s="144"/>
      <c r="H21" s="145">
        <v>108.6</v>
      </c>
      <c r="I21" s="144">
        <v>5</v>
      </c>
      <c r="J21" s="145">
        <v>108.31</v>
      </c>
      <c r="K21" s="144">
        <v>5</v>
      </c>
      <c r="L21" s="161"/>
      <c r="M21" s="161"/>
      <c r="N21" s="143"/>
      <c r="O21" s="146">
        <f t="shared" si="0"/>
        <v>56.7275</v>
      </c>
      <c r="P21" s="37">
        <f>(M21-L21)*86400</f>
        <v>0</v>
      </c>
      <c r="Q21" s="35">
        <f>IF(P21&lt;D4,0,P21-D4)*0.25</f>
        <v>0</v>
      </c>
      <c r="R21" s="35" t="e">
        <f>IF(P21&gt;D5,0,P21-D5)*0.25</f>
        <v>#VALUE!</v>
      </c>
    </row>
    <row r="22" spans="1:15" s="110" customFormat="1" ht="21.75" customHeight="1">
      <c r="A22" s="148">
        <v>30</v>
      </c>
      <c r="B22" s="141" t="s">
        <v>84</v>
      </c>
      <c r="C22" s="141" t="s">
        <v>52</v>
      </c>
      <c r="D22" s="151"/>
      <c r="E22" s="179">
        <v>5</v>
      </c>
      <c r="F22" s="144"/>
      <c r="G22" s="144"/>
      <c r="H22" s="145">
        <v>114.01</v>
      </c>
      <c r="I22" s="144">
        <v>5</v>
      </c>
      <c r="J22" s="144">
        <v>110.33</v>
      </c>
      <c r="K22" s="144"/>
      <c r="L22" s="143"/>
      <c r="M22" s="143"/>
      <c r="N22" s="143"/>
      <c r="O22" s="146">
        <f t="shared" si="0"/>
        <v>57.335</v>
      </c>
    </row>
    <row r="23" spans="1:18" s="109" customFormat="1" ht="21.75" customHeight="1">
      <c r="A23" s="154">
        <v>3</v>
      </c>
      <c r="B23" s="155" t="s">
        <v>65</v>
      </c>
      <c r="C23" s="156" t="s">
        <v>52</v>
      </c>
      <c r="D23" s="170"/>
      <c r="E23" s="230">
        <v>6</v>
      </c>
      <c r="F23" s="144"/>
      <c r="G23" s="144"/>
      <c r="H23" s="145">
        <v>103.82</v>
      </c>
      <c r="I23" s="144">
        <v>15</v>
      </c>
      <c r="J23" s="145">
        <v>102.97</v>
      </c>
      <c r="K23" s="144">
        <v>10</v>
      </c>
      <c r="L23" s="161"/>
      <c r="M23" s="161"/>
      <c r="N23" s="143"/>
      <c r="O23" s="146">
        <f t="shared" si="0"/>
        <v>57.9475</v>
      </c>
      <c r="P23" s="139">
        <f>(M23-L23)*86400</f>
        <v>0</v>
      </c>
      <c r="Q23" s="112">
        <f>IF(P23&lt;D4,0,P23-D4)*0.25</f>
        <v>0</v>
      </c>
      <c r="R23" s="112" t="e">
        <f>IF(P23&gt;D5,0,P23-D5)*0.25</f>
        <v>#VALUE!</v>
      </c>
    </row>
    <row r="24" spans="1:18" s="56" customFormat="1" ht="21.75" customHeight="1">
      <c r="A24" s="140">
        <v>16</v>
      </c>
      <c r="B24" s="141" t="s">
        <v>103</v>
      </c>
      <c r="C24" s="141" t="s">
        <v>52</v>
      </c>
      <c r="D24" s="149"/>
      <c r="E24" s="230">
        <v>7</v>
      </c>
      <c r="F24" s="144"/>
      <c r="G24" s="144"/>
      <c r="H24" s="145">
        <v>125.51</v>
      </c>
      <c r="I24" s="144"/>
      <c r="J24" s="145">
        <v>117.91</v>
      </c>
      <c r="K24" s="144">
        <v>5</v>
      </c>
      <c r="L24" s="161"/>
      <c r="M24" s="161"/>
      <c r="N24" s="143"/>
      <c r="O24" s="146">
        <f t="shared" si="0"/>
        <v>62.105000000000004</v>
      </c>
      <c r="P24" s="174"/>
      <c r="Q24" s="132"/>
      <c r="R24" s="132"/>
    </row>
    <row r="25" spans="1:18" s="4" customFormat="1" ht="21.75" customHeight="1">
      <c r="A25" s="175">
        <v>29</v>
      </c>
      <c r="B25" s="176" t="s">
        <v>102</v>
      </c>
      <c r="C25" s="176" t="s">
        <v>52</v>
      </c>
      <c r="D25" s="142"/>
      <c r="E25" s="179">
        <v>8</v>
      </c>
      <c r="F25" s="144"/>
      <c r="G25" s="144"/>
      <c r="H25" s="145">
        <v>132.56</v>
      </c>
      <c r="I25" s="144">
        <v>5</v>
      </c>
      <c r="J25" s="145">
        <v>130.49</v>
      </c>
      <c r="K25" s="144">
        <v>5</v>
      </c>
      <c r="L25" s="161"/>
      <c r="M25" s="161"/>
      <c r="N25" s="143"/>
      <c r="O25" s="146">
        <f t="shared" si="0"/>
        <v>68.2625</v>
      </c>
      <c r="P25" s="35"/>
      <c r="Q25" s="10"/>
      <c r="R25" s="10"/>
    </row>
    <row r="26" spans="1:18" s="109" customFormat="1" ht="21.75" customHeight="1">
      <c r="A26" s="140">
        <v>7</v>
      </c>
      <c r="B26" s="141" t="s">
        <v>48</v>
      </c>
      <c r="C26" s="141" t="s">
        <v>88</v>
      </c>
      <c r="D26" s="183"/>
      <c r="E26" s="230">
        <v>9</v>
      </c>
      <c r="F26" s="184"/>
      <c r="G26" s="184"/>
      <c r="H26" s="145">
        <v>147.27</v>
      </c>
      <c r="I26" s="144"/>
      <c r="J26" s="145">
        <v>131.57</v>
      </c>
      <c r="K26" s="144"/>
      <c r="L26" s="161"/>
      <c r="M26" s="161"/>
      <c r="N26" s="143"/>
      <c r="O26" s="146">
        <f t="shared" si="0"/>
        <v>69.71000000000001</v>
      </c>
      <c r="P26" s="139"/>
      <c r="Q26" s="112"/>
      <c r="R26" s="112"/>
    </row>
    <row r="27" spans="1:18" s="4" customFormat="1" ht="18">
      <c r="A27" s="148">
        <v>31</v>
      </c>
      <c r="B27" s="155" t="s">
        <v>85</v>
      </c>
      <c r="C27" s="177" t="s">
        <v>52</v>
      </c>
      <c r="D27" s="170"/>
      <c r="E27" s="230">
        <v>10</v>
      </c>
      <c r="F27" s="143"/>
      <c r="G27" s="144"/>
      <c r="H27" s="145">
        <v>131.84</v>
      </c>
      <c r="I27" s="144">
        <v>5</v>
      </c>
      <c r="J27" s="145">
        <v>131.21</v>
      </c>
      <c r="K27" s="144">
        <v>15</v>
      </c>
      <c r="L27" s="161"/>
      <c r="M27" s="161"/>
      <c r="N27" s="143"/>
      <c r="O27" s="146">
        <f t="shared" si="0"/>
        <v>70.7625</v>
      </c>
      <c r="P27" s="37"/>
      <c r="Q27" s="35"/>
      <c r="R27" s="35"/>
    </row>
    <row r="28" spans="1:18" s="4" customFormat="1" ht="18">
      <c r="A28" s="57"/>
      <c r="B28" s="57"/>
      <c r="C28" s="58"/>
      <c r="D28" s="19"/>
      <c r="E28" s="53"/>
      <c r="F28" s="35"/>
      <c r="G28" s="34"/>
      <c r="H28" s="36"/>
      <c r="I28" s="34"/>
      <c r="J28" s="36"/>
      <c r="K28" s="34"/>
      <c r="L28" s="39"/>
      <c r="M28" s="39"/>
      <c r="N28" s="35"/>
      <c r="O28" s="38" t="s">
        <v>39</v>
      </c>
      <c r="P28" s="37"/>
      <c r="Q28" s="35"/>
      <c r="R28" s="35"/>
    </row>
    <row r="29" spans="1:18" s="4" customFormat="1" ht="18">
      <c r="A29" s="57"/>
      <c r="B29" s="57"/>
      <c r="C29" s="48"/>
      <c r="D29" s="47"/>
      <c r="E29" s="53"/>
      <c r="F29" s="34"/>
      <c r="G29" s="34"/>
      <c r="H29" s="36"/>
      <c r="I29" s="34"/>
      <c r="J29" s="36"/>
      <c r="K29" s="34"/>
      <c r="L29" s="39"/>
      <c r="M29" s="39"/>
      <c r="N29" s="35"/>
      <c r="O29" s="38" t="s">
        <v>39</v>
      </c>
      <c r="P29" s="37">
        <f>(M29-L29)*86400</f>
        <v>0</v>
      </c>
      <c r="Q29" s="35">
        <f>IF(P29&lt;D4,0,P29-D4)*0.25</f>
        <v>0</v>
      </c>
      <c r="R29" s="35" t="e">
        <f>IF(P29&gt;D5,0,P29-D5)*0.25</f>
        <v>#VALUE!</v>
      </c>
    </row>
    <row r="30" spans="1:18" s="4" customFormat="1" ht="17.25">
      <c r="A30" s="46"/>
      <c r="B30" s="46"/>
      <c r="C30" s="19"/>
      <c r="D30" s="19"/>
      <c r="E30" s="34" t="s">
        <v>39</v>
      </c>
      <c r="F30" s="34"/>
      <c r="G30" s="34"/>
      <c r="H30" s="36"/>
      <c r="I30" s="34"/>
      <c r="J30" s="36"/>
      <c r="K30" s="34"/>
      <c r="L30" s="39"/>
      <c r="M30" s="39"/>
      <c r="N30" s="35"/>
      <c r="O30" s="38"/>
      <c r="P30" s="37"/>
      <c r="Q30" s="35"/>
      <c r="R30" s="35"/>
    </row>
    <row r="31" spans="1:18" s="4" customFormat="1" ht="17.25">
      <c r="A31" s="13"/>
      <c r="B31" s="13"/>
      <c r="C31" s="15"/>
      <c r="D31" s="15"/>
      <c r="E31" s="34" t="s">
        <v>39</v>
      </c>
      <c r="F31" s="34"/>
      <c r="G31" s="34"/>
      <c r="H31" s="36"/>
      <c r="I31" s="34"/>
      <c r="J31" s="36"/>
      <c r="K31" s="34"/>
      <c r="L31" s="39"/>
      <c r="M31" s="39"/>
      <c r="N31" s="35"/>
      <c r="O31" s="38"/>
      <c r="P31" s="37"/>
      <c r="Q31" s="35"/>
      <c r="R31" s="35"/>
    </row>
  </sheetData>
  <sheetProtection/>
  <mergeCells count="3">
    <mergeCell ref="D2:E2"/>
    <mergeCell ref="J15:K15"/>
    <mergeCell ref="L16:M16"/>
  </mergeCells>
  <printOptions gridLines="1"/>
  <pageMargins left="0.3937007874015748" right="0.3937007874015748" top="0.5905511811023623" bottom="0.5905511811023623" header="0.5118110236220472" footer="0.5118110236220472"/>
  <pageSetup fitToHeight="1" fitToWidth="1" horizontalDpi="360" verticalDpi="36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C24" sqref="AC24"/>
    </sheetView>
  </sheetViews>
  <sheetFormatPr defaultColWidth="9.140625" defaultRowHeight="12.75"/>
  <cols>
    <col min="1" max="1" width="6.00390625" style="3" bestFit="1" customWidth="1"/>
    <col min="2" max="2" width="22.8515625" style="3" customWidth="1"/>
    <col min="3" max="3" width="8.7109375" style="3" customWidth="1"/>
    <col min="4" max="4" width="8.421875" style="3" customWidth="1"/>
    <col min="5" max="5" width="9.8515625" style="2" bestFit="1" customWidth="1"/>
    <col min="6" max="6" width="10.140625" style="2" hidden="1" customWidth="1"/>
    <col min="7" max="7" width="6.00390625" style="2" hidden="1" customWidth="1"/>
    <col min="8" max="8" width="9.140625" style="22" bestFit="1" customWidth="1"/>
    <col min="9" max="9" width="8.00390625" style="2" customWidth="1"/>
    <col min="10" max="10" width="9.140625" style="2" bestFit="1" customWidth="1"/>
    <col min="11" max="11" width="8.00390625" style="2" customWidth="1"/>
    <col min="12" max="13" width="11.28125" style="26" hidden="1" customWidth="1"/>
    <col min="14" max="14" width="13.421875" style="26" hidden="1" customWidth="1"/>
    <col min="15" max="15" width="13.140625" style="22" customWidth="1"/>
    <col min="16" max="17" width="9.140625" style="3" hidden="1" customWidth="1"/>
    <col min="18" max="18" width="9.57421875" style="3" hidden="1" customWidth="1"/>
    <col min="19" max="19" width="9.140625" style="3" customWidth="1"/>
    <col min="20" max="20" width="23.8515625" style="3" customWidth="1"/>
    <col min="21" max="16384" width="9.140625" style="3" customWidth="1"/>
  </cols>
  <sheetData>
    <row r="1" spans="1:18" ht="15">
      <c r="A1" s="74"/>
      <c r="B1" s="75" t="s">
        <v>0</v>
      </c>
      <c r="C1" s="74"/>
      <c r="D1" s="76" t="s">
        <v>33</v>
      </c>
      <c r="E1" s="77"/>
      <c r="F1" s="78"/>
      <c r="G1" s="78"/>
      <c r="H1" s="79"/>
      <c r="I1" s="80"/>
      <c r="J1" s="81"/>
      <c r="K1" s="81"/>
      <c r="L1" s="25"/>
      <c r="M1" s="25"/>
      <c r="N1" s="5"/>
      <c r="O1" s="24"/>
      <c r="P1" s="25"/>
      <c r="Q1" s="5"/>
      <c r="R1" s="5"/>
    </row>
    <row r="2" spans="1:18" ht="15">
      <c r="A2" s="74"/>
      <c r="B2" s="83" t="s">
        <v>1</v>
      </c>
      <c r="C2" s="74"/>
      <c r="D2" s="238">
        <v>45368</v>
      </c>
      <c r="E2" s="238"/>
      <c r="F2" s="78"/>
      <c r="G2" s="78"/>
      <c r="H2" s="79"/>
      <c r="I2" s="80"/>
      <c r="J2" s="81"/>
      <c r="K2" s="81"/>
      <c r="L2" s="25"/>
      <c r="M2" s="25"/>
      <c r="N2" s="5"/>
      <c r="O2" s="24"/>
      <c r="P2" s="25"/>
      <c r="Q2" s="5"/>
      <c r="R2" s="5"/>
    </row>
    <row r="3" spans="1:18" ht="15">
      <c r="A3" s="74"/>
      <c r="B3" s="75"/>
      <c r="C3" s="74"/>
      <c r="D3" s="89"/>
      <c r="E3" s="90"/>
      <c r="F3" s="91"/>
      <c r="G3" s="91"/>
      <c r="H3" s="92"/>
      <c r="I3" s="93"/>
      <c r="J3" s="81"/>
      <c r="K3" s="81"/>
      <c r="L3" s="25"/>
      <c r="M3" s="25"/>
      <c r="N3" s="5"/>
      <c r="O3" s="24"/>
      <c r="P3" s="25"/>
      <c r="Q3" s="5"/>
      <c r="R3" s="5"/>
    </row>
    <row r="4" spans="1:18" ht="15.75" customHeight="1">
      <c r="A4" s="74"/>
      <c r="B4" s="75" t="s">
        <v>39</v>
      </c>
      <c r="C4" s="74"/>
      <c r="D4" s="94" t="s">
        <v>39</v>
      </c>
      <c r="E4" s="90"/>
      <c r="F4" s="91"/>
      <c r="G4" s="91"/>
      <c r="H4" s="92"/>
      <c r="I4" s="93"/>
      <c r="J4" s="81"/>
      <c r="K4" s="81"/>
      <c r="L4" s="25"/>
      <c r="M4" s="25"/>
      <c r="N4" s="5"/>
      <c r="O4" s="24"/>
      <c r="P4" s="25"/>
      <c r="Q4" s="5"/>
      <c r="R4" s="5"/>
    </row>
    <row r="5" spans="1:18" ht="15">
      <c r="A5" s="74"/>
      <c r="B5" s="75" t="s">
        <v>39</v>
      </c>
      <c r="C5" s="74"/>
      <c r="D5" s="94" t="s">
        <v>39</v>
      </c>
      <c r="E5" s="91"/>
      <c r="F5" s="91"/>
      <c r="G5" s="91"/>
      <c r="H5" s="92"/>
      <c r="I5" s="93"/>
      <c r="J5" s="81"/>
      <c r="K5" s="81"/>
      <c r="L5" s="25"/>
      <c r="M5" s="25"/>
      <c r="N5" s="5"/>
      <c r="O5" s="24"/>
      <c r="P5" s="25"/>
      <c r="Q5" s="5"/>
      <c r="R5" s="5"/>
    </row>
    <row r="6" spans="1:18" ht="15" hidden="1">
      <c r="A6" s="74"/>
      <c r="B6" s="84" t="s">
        <v>2</v>
      </c>
      <c r="C6" s="83"/>
      <c r="D6" s="85"/>
      <c r="E6" s="83"/>
      <c r="F6" s="74"/>
      <c r="G6" s="74"/>
      <c r="H6" s="82"/>
      <c r="I6" s="81"/>
      <c r="J6" s="81"/>
      <c r="K6" s="81"/>
      <c r="L6" s="25"/>
      <c r="M6" s="25"/>
      <c r="N6" s="5"/>
      <c r="O6" s="24"/>
      <c r="P6" s="25"/>
      <c r="Q6" s="5"/>
      <c r="R6" s="5"/>
    </row>
    <row r="7" spans="1:18" ht="15" hidden="1">
      <c r="A7" s="74"/>
      <c r="B7" s="86">
        <v>1</v>
      </c>
      <c r="C7" s="83" t="s">
        <v>3</v>
      </c>
      <c r="D7" s="74"/>
      <c r="E7" s="74"/>
      <c r="F7" s="74"/>
      <c r="G7" s="74"/>
      <c r="H7" s="82"/>
      <c r="I7" s="81"/>
      <c r="J7" s="81"/>
      <c r="K7" s="81"/>
      <c r="L7" s="25"/>
      <c r="M7" s="25"/>
      <c r="N7" s="5"/>
      <c r="O7" s="24"/>
      <c r="P7" s="25"/>
      <c r="Q7" s="5"/>
      <c r="R7" s="5"/>
    </row>
    <row r="8" spans="1:18" ht="15" hidden="1">
      <c r="A8" s="74"/>
      <c r="B8" s="86">
        <v>2</v>
      </c>
      <c r="C8" s="83" t="s">
        <v>24</v>
      </c>
      <c r="D8" s="74"/>
      <c r="E8" s="74"/>
      <c r="F8" s="74"/>
      <c r="G8" s="74"/>
      <c r="H8" s="82"/>
      <c r="I8" s="81"/>
      <c r="J8" s="81"/>
      <c r="K8" s="81"/>
      <c r="L8" s="25"/>
      <c r="M8" s="25"/>
      <c r="N8" s="5"/>
      <c r="O8" s="24"/>
      <c r="P8" s="25"/>
      <c r="Q8" s="5"/>
      <c r="R8" s="5"/>
    </row>
    <row r="9" spans="1:18" ht="15" hidden="1">
      <c r="A9" s="74"/>
      <c r="B9" s="86">
        <v>3</v>
      </c>
      <c r="C9" s="83" t="s">
        <v>5</v>
      </c>
      <c r="D9" s="74"/>
      <c r="E9" s="74"/>
      <c r="F9" s="74"/>
      <c r="G9" s="74"/>
      <c r="H9" s="82"/>
      <c r="I9" s="81"/>
      <c r="J9" s="81"/>
      <c r="K9" s="81"/>
      <c r="L9" s="25"/>
      <c r="M9" s="25"/>
      <c r="N9" s="5"/>
      <c r="O9" s="24"/>
      <c r="P9" s="25"/>
      <c r="Q9" s="5"/>
      <c r="R9" s="5"/>
    </row>
    <row r="10" spans="1:18" ht="15" hidden="1">
      <c r="A10" s="74"/>
      <c r="B10" s="86">
        <v>4</v>
      </c>
      <c r="C10" s="83" t="s">
        <v>4</v>
      </c>
      <c r="D10" s="74"/>
      <c r="E10" s="74"/>
      <c r="F10" s="74"/>
      <c r="G10" s="74"/>
      <c r="H10" s="82"/>
      <c r="I10" s="81"/>
      <c r="J10" s="81"/>
      <c r="K10" s="81"/>
      <c r="L10" s="25"/>
      <c r="M10" s="25"/>
      <c r="N10" s="5"/>
      <c r="O10" s="24"/>
      <c r="P10" s="25"/>
      <c r="Q10" s="5"/>
      <c r="R10" s="5"/>
    </row>
    <row r="11" spans="1:18" ht="15" hidden="1">
      <c r="A11" s="74"/>
      <c r="B11" s="86">
        <v>5</v>
      </c>
      <c r="C11" s="83" t="s">
        <v>23</v>
      </c>
      <c r="D11" s="74"/>
      <c r="E11" s="74"/>
      <c r="F11" s="74"/>
      <c r="G11" s="74"/>
      <c r="H11" s="82"/>
      <c r="I11" s="81"/>
      <c r="J11" s="81"/>
      <c r="K11" s="81"/>
      <c r="L11" s="25"/>
      <c r="M11" s="25"/>
      <c r="N11" s="5"/>
      <c r="O11" s="24"/>
      <c r="P11" s="25"/>
      <c r="Q11" s="5"/>
      <c r="R11" s="5"/>
    </row>
    <row r="12" spans="1:18" ht="15" hidden="1">
      <c r="A12" s="74"/>
      <c r="B12" s="86">
        <v>6</v>
      </c>
      <c r="C12" s="83" t="s">
        <v>6</v>
      </c>
      <c r="D12" s="74"/>
      <c r="E12" s="74"/>
      <c r="F12" s="74"/>
      <c r="G12" s="74"/>
      <c r="H12" s="82"/>
      <c r="I12" s="81"/>
      <c r="J12" s="81"/>
      <c r="K12" s="81"/>
      <c r="L12" s="25"/>
      <c r="M12" s="25"/>
      <c r="N12" s="5"/>
      <c r="O12" s="24"/>
      <c r="P12" s="25"/>
      <c r="Q12" s="5"/>
      <c r="R12" s="5"/>
    </row>
    <row r="13" spans="1:18" ht="15" hidden="1">
      <c r="A13" s="74"/>
      <c r="B13" s="86" t="s">
        <v>26</v>
      </c>
      <c r="C13" s="83" t="s">
        <v>7</v>
      </c>
      <c r="D13" s="74"/>
      <c r="E13" s="74"/>
      <c r="F13" s="74" t="s">
        <v>25</v>
      </c>
      <c r="G13" s="74"/>
      <c r="H13" s="82"/>
      <c r="I13" s="81"/>
      <c r="J13" s="81"/>
      <c r="K13" s="81"/>
      <c r="L13" s="25"/>
      <c r="M13" s="25"/>
      <c r="N13" s="5"/>
      <c r="O13" s="24"/>
      <c r="P13" s="25"/>
      <c r="Q13" s="5"/>
      <c r="R13" s="5"/>
    </row>
    <row r="14" spans="1:18" s="4" customFormat="1" ht="15" hidden="1">
      <c r="A14" s="74"/>
      <c r="B14" s="74"/>
      <c r="C14" s="74"/>
      <c r="D14" s="74"/>
      <c r="E14" s="74"/>
      <c r="F14" s="81" t="s">
        <v>19</v>
      </c>
      <c r="G14" s="81"/>
      <c r="H14" s="82" t="s">
        <v>9</v>
      </c>
      <c r="I14" s="81"/>
      <c r="J14" s="81"/>
      <c r="K14" s="81"/>
      <c r="L14" s="5"/>
      <c r="M14" s="5"/>
      <c r="N14" s="5"/>
      <c r="O14" s="20"/>
      <c r="P14" s="5"/>
      <c r="Q14" s="5"/>
      <c r="R14" s="5"/>
    </row>
    <row r="15" spans="1:18" s="4" customFormat="1" ht="15">
      <c r="A15" s="74"/>
      <c r="B15" s="74"/>
      <c r="C15" s="74"/>
      <c r="D15" s="74"/>
      <c r="E15" s="74"/>
      <c r="F15" s="81"/>
      <c r="G15" s="81"/>
      <c r="H15" s="87" t="s">
        <v>34</v>
      </c>
      <c r="I15" s="87"/>
      <c r="J15" s="239" t="s">
        <v>36</v>
      </c>
      <c r="K15" s="239"/>
      <c r="L15" s="5"/>
      <c r="M15" s="5"/>
      <c r="N15" s="5"/>
      <c r="O15" s="20"/>
      <c r="P15" s="5"/>
      <c r="Q15" s="5"/>
      <c r="R15" s="5"/>
    </row>
    <row r="16" spans="1:18" s="4" customFormat="1" ht="15">
      <c r="A16" s="74" t="s">
        <v>10</v>
      </c>
      <c r="B16" s="74" t="s">
        <v>40</v>
      </c>
      <c r="C16" s="74" t="s">
        <v>11</v>
      </c>
      <c r="D16" s="74" t="s">
        <v>39</v>
      </c>
      <c r="E16" s="74" t="s">
        <v>14</v>
      </c>
      <c r="F16" s="81" t="s">
        <v>15</v>
      </c>
      <c r="G16" s="81" t="s">
        <v>16</v>
      </c>
      <c r="H16" s="88" t="s">
        <v>8</v>
      </c>
      <c r="I16" s="81" t="s">
        <v>16</v>
      </c>
      <c r="J16" s="88" t="s">
        <v>8</v>
      </c>
      <c r="K16" s="81" t="s">
        <v>16</v>
      </c>
      <c r="L16" s="246" t="s">
        <v>37</v>
      </c>
      <c r="M16" s="247"/>
      <c r="N16" s="5" t="s">
        <v>15</v>
      </c>
      <c r="O16" s="20" t="s">
        <v>39</v>
      </c>
      <c r="P16" s="33" t="s">
        <v>28</v>
      </c>
      <c r="Q16" s="5" t="s">
        <v>15</v>
      </c>
      <c r="R16" s="5"/>
    </row>
    <row r="17" spans="1:18" s="4" customFormat="1" ht="15">
      <c r="A17" s="74" t="s">
        <v>18</v>
      </c>
      <c r="B17" s="74"/>
      <c r="C17" s="83" t="s">
        <v>55</v>
      </c>
      <c r="D17" s="74"/>
      <c r="E17" s="74"/>
      <c r="F17" s="81" t="s">
        <v>20</v>
      </c>
      <c r="G17" s="81" t="s">
        <v>21</v>
      </c>
      <c r="H17" s="82" t="s">
        <v>20</v>
      </c>
      <c r="I17" s="81" t="s">
        <v>32</v>
      </c>
      <c r="J17" s="82" t="s">
        <v>20</v>
      </c>
      <c r="K17" s="81" t="s">
        <v>32</v>
      </c>
      <c r="L17" s="31" t="s">
        <v>10</v>
      </c>
      <c r="M17" s="31" t="s">
        <v>31</v>
      </c>
      <c r="N17" s="31" t="s">
        <v>30</v>
      </c>
      <c r="O17" s="20" t="s">
        <v>47</v>
      </c>
      <c r="P17" s="33"/>
      <c r="Q17" s="5" t="s">
        <v>20</v>
      </c>
      <c r="R17" s="5"/>
    </row>
    <row r="18" spans="1:18" s="4" customFormat="1" ht="19.5" customHeight="1">
      <c r="A18" s="140">
        <v>36</v>
      </c>
      <c r="B18" s="141" t="s">
        <v>96</v>
      </c>
      <c r="C18" s="141" t="s">
        <v>95</v>
      </c>
      <c r="D18" s="142"/>
      <c r="E18" s="230">
        <v>1</v>
      </c>
      <c r="F18" s="144"/>
      <c r="G18" s="144"/>
      <c r="H18" s="145">
        <v>118.96</v>
      </c>
      <c r="I18" s="144"/>
      <c r="J18" s="145">
        <v>114.84</v>
      </c>
      <c r="K18" s="144"/>
      <c r="L18" s="161"/>
      <c r="M18" s="161"/>
      <c r="N18" s="143"/>
      <c r="O18" s="146">
        <f>(H18+I18+J18+K18)*0.25+N18</f>
        <v>58.45</v>
      </c>
      <c r="P18" s="37"/>
      <c r="Q18" s="35"/>
      <c r="R18" s="35"/>
    </row>
    <row r="19" spans="1:18" s="4" customFormat="1" ht="19.5" customHeight="1">
      <c r="A19" s="140">
        <v>39</v>
      </c>
      <c r="B19" s="141" t="s">
        <v>99</v>
      </c>
      <c r="C19" s="141" t="s">
        <v>95</v>
      </c>
      <c r="D19" s="170"/>
      <c r="E19" s="230">
        <v>2</v>
      </c>
      <c r="F19" s="144"/>
      <c r="G19" s="144"/>
      <c r="H19" s="145">
        <v>146.99</v>
      </c>
      <c r="I19" s="144">
        <v>10</v>
      </c>
      <c r="J19" s="145">
        <v>124.49</v>
      </c>
      <c r="K19" s="144">
        <v>5</v>
      </c>
      <c r="L19" s="161"/>
      <c r="M19" s="161"/>
      <c r="N19" s="143"/>
      <c r="O19" s="146">
        <f>(H19+I19+J19+K19)*0.25+N19</f>
        <v>71.62</v>
      </c>
      <c r="P19" s="37"/>
      <c r="Q19" s="35"/>
      <c r="R19" s="35"/>
    </row>
    <row r="20" spans="1:18" s="4" customFormat="1" ht="19.5" customHeight="1">
      <c r="A20" s="140">
        <v>4</v>
      </c>
      <c r="B20" s="141" t="s">
        <v>94</v>
      </c>
      <c r="C20" s="141" t="s">
        <v>95</v>
      </c>
      <c r="D20" s="142"/>
      <c r="E20" s="230">
        <v>3</v>
      </c>
      <c r="F20" s="143"/>
      <c r="G20" s="144"/>
      <c r="H20" s="145">
        <v>138.9</v>
      </c>
      <c r="I20" s="144">
        <v>10</v>
      </c>
      <c r="J20" s="145">
        <v>143.17</v>
      </c>
      <c r="K20" s="144">
        <v>10</v>
      </c>
      <c r="L20" s="161"/>
      <c r="M20" s="161"/>
      <c r="N20" s="143"/>
      <c r="O20" s="146">
        <f>(H20+I20+J20+K20)*0.25+N20</f>
        <v>75.5175</v>
      </c>
      <c r="P20" s="37">
        <f>(M22-L22)*86400</f>
        <v>0</v>
      </c>
      <c r="Q20" s="35">
        <f>IF(P20&lt;D4,0,P20-D4)*0.25</f>
        <v>0</v>
      </c>
      <c r="R20" s="35" t="e">
        <f>IF(P20&gt;D5,0,P20-D5)*0.25</f>
        <v>#VALUE!</v>
      </c>
    </row>
    <row r="21" spans="1:18" s="4" customFormat="1" ht="19.5" customHeight="1">
      <c r="A21" s="148">
        <v>37</v>
      </c>
      <c r="B21" s="141" t="s">
        <v>97</v>
      </c>
      <c r="C21" s="141" t="s">
        <v>95</v>
      </c>
      <c r="D21" s="159"/>
      <c r="E21" s="230">
        <v>4</v>
      </c>
      <c r="F21" s="144"/>
      <c r="G21" s="144"/>
      <c r="H21" s="145">
        <v>152.11</v>
      </c>
      <c r="I21" s="144">
        <v>5</v>
      </c>
      <c r="J21" s="145">
        <v>147.51</v>
      </c>
      <c r="K21" s="144"/>
      <c r="L21" s="144"/>
      <c r="M21" s="144"/>
      <c r="N21" s="150"/>
      <c r="O21" s="146">
        <f>(H21+I21+J21+K21)*0.25+N21</f>
        <v>76.155</v>
      </c>
      <c r="P21" s="37">
        <f>(M23-L23)*86400</f>
        <v>0</v>
      </c>
      <c r="Q21" s="35">
        <f>IF(P21&lt;D4,0,P21-D4)*0.25</f>
        <v>0</v>
      </c>
      <c r="R21" s="35" t="e">
        <f>IF(P21&gt;D5,0,P21-D5)*0.25</f>
        <v>#VALUE!</v>
      </c>
    </row>
    <row r="22" spans="1:18" s="4" customFormat="1" ht="19.5" customHeight="1">
      <c r="A22" s="140">
        <v>38</v>
      </c>
      <c r="B22" s="141" t="s">
        <v>98</v>
      </c>
      <c r="C22" s="141" t="s">
        <v>95</v>
      </c>
      <c r="D22" s="159"/>
      <c r="E22" s="230">
        <v>5</v>
      </c>
      <c r="F22" s="143"/>
      <c r="G22" s="144"/>
      <c r="H22" s="145">
        <v>167.15</v>
      </c>
      <c r="I22" s="144"/>
      <c r="J22" s="145">
        <v>144.81</v>
      </c>
      <c r="K22" s="144">
        <v>5</v>
      </c>
      <c r="L22" s="161"/>
      <c r="M22" s="161"/>
      <c r="N22" s="143"/>
      <c r="O22" s="146">
        <f>(H22+I22+J22+K22)*0.25+N22</f>
        <v>79.24000000000001</v>
      </c>
      <c r="P22" s="37">
        <f>(M20-L20)*86400</f>
        <v>0</v>
      </c>
      <c r="Q22" s="35">
        <f>IF(P22&lt;D4,0,P22-D4)*0.25</f>
        <v>0</v>
      </c>
      <c r="R22" s="35" t="e">
        <f>IF(P22&gt;D5,0,P22-D5)*0.25</f>
        <v>#VALUE!</v>
      </c>
    </row>
    <row r="23" spans="4:18" s="4" customFormat="1" ht="15">
      <c r="D23" s="121"/>
      <c r="E23" s="105"/>
      <c r="F23" s="105"/>
      <c r="G23" s="105"/>
      <c r="H23" s="106"/>
      <c r="I23" s="105"/>
      <c r="J23" s="106"/>
      <c r="K23" s="105"/>
      <c r="L23" s="111"/>
      <c r="M23" s="111"/>
      <c r="N23" s="112"/>
      <c r="O23" s="107" t="s">
        <v>39</v>
      </c>
      <c r="P23" s="37"/>
      <c r="Q23" s="35"/>
      <c r="R23" s="35"/>
    </row>
  </sheetData>
  <sheetProtection/>
  <mergeCells count="3">
    <mergeCell ref="D2:E2"/>
    <mergeCell ref="J15:K15"/>
    <mergeCell ref="L16:M16"/>
  </mergeCells>
  <printOptions gridLines="1"/>
  <pageMargins left="0.3937007874015748" right="0.3937007874015748" top="0.5905511811023623" bottom="0.5905511811023623" header="0.5118110236220472" footer="0.5118110236220472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60" zoomScaleNormal="60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B19" sqref="B19:B53"/>
    </sheetView>
  </sheetViews>
  <sheetFormatPr defaultColWidth="9.140625" defaultRowHeight="12.75"/>
  <cols>
    <col min="1" max="1" width="6.00390625" style="3" bestFit="1" customWidth="1"/>
    <col min="2" max="2" width="8.421875" style="3" customWidth="1"/>
    <col min="3" max="3" width="39.00390625" style="3" bestFit="1" customWidth="1"/>
    <col min="4" max="4" width="28.28125" style="3" bestFit="1" customWidth="1"/>
    <col min="5" max="5" width="9.8515625" style="2" bestFit="1" customWidth="1"/>
    <col min="6" max="6" width="10.140625" style="2" hidden="1" customWidth="1"/>
    <col min="7" max="7" width="6.00390625" style="2" hidden="1" customWidth="1"/>
    <col min="8" max="8" width="9.140625" style="22" bestFit="1" customWidth="1"/>
    <col min="9" max="9" width="8.00390625" style="2" customWidth="1"/>
    <col min="10" max="10" width="9.140625" style="2" bestFit="1" customWidth="1"/>
    <col min="11" max="11" width="8.00390625" style="2" customWidth="1"/>
    <col min="12" max="13" width="11.28125" style="26" bestFit="1" customWidth="1"/>
    <col min="14" max="14" width="13.421875" style="26" customWidth="1"/>
    <col min="15" max="15" width="15.8515625" style="22" bestFit="1" customWidth="1"/>
    <col min="16" max="18" width="0" style="3" hidden="1" customWidth="1"/>
    <col min="19" max="16384" width="9.140625" style="3" customWidth="1"/>
  </cols>
  <sheetData>
    <row r="1" spans="1:17" ht="15">
      <c r="A1" s="1"/>
      <c r="B1" s="9" t="s">
        <v>0</v>
      </c>
      <c r="C1" s="1"/>
      <c r="D1" s="42" t="s">
        <v>33</v>
      </c>
      <c r="E1" s="40"/>
      <c r="F1" s="4"/>
      <c r="G1" s="4"/>
      <c r="H1" s="24"/>
      <c r="I1" s="25"/>
      <c r="J1" s="25"/>
      <c r="K1" s="25"/>
      <c r="L1" s="25"/>
      <c r="M1" s="25"/>
      <c r="N1" s="5"/>
      <c r="O1" s="24"/>
      <c r="P1" s="25"/>
      <c r="Q1" s="5"/>
    </row>
    <row r="2" spans="1:17" ht="15">
      <c r="A2" s="1"/>
      <c r="B2" s="7" t="s">
        <v>1</v>
      </c>
      <c r="C2" s="1"/>
      <c r="D2" s="45" t="s">
        <v>35</v>
      </c>
      <c r="E2" s="40"/>
      <c r="F2" s="4"/>
      <c r="G2" s="4"/>
      <c r="H2" s="24"/>
      <c r="I2" s="25"/>
      <c r="J2" s="25"/>
      <c r="K2" s="25"/>
      <c r="L2" s="25"/>
      <c r="M2" s="25"/>
      <c r="N2" s="5"/>
      <c r="O2" s="24"/>
      <c r="P2" s="25"/>
      <c r="Q2" s="5"/>
    </row>
    <row r="3" spans="1:17" ht="15">
      <c r="A3" s="1"/>
      <c r="B3" s="9"/>
      <c r="C3" s="1"/>
      <c r="D3" s="42"/>
      <c r="E3" s="40"/>
      <c r="F3" s="4"/>
      <c r="G3" s="4"/>
      <c r="H3" s="24"/>
      <c r="I3" s="25"/>
      <c r="J3" s="25"/>
      <c r="K3" s="25"/>
      <c r="L3" s="25"/>
      <c r="M3" s="25"/>
      <c r="N3" s="5"/>
      <c r="O3" s="24"/>
      <c r="P3" s="25"/>
      <c r="Q3" s="5"/>
    </row>
    <row r="4" spans="1:17" ht="15.75" customHeight="1">
      <c r="A4" s="1"/>
      <c r="B4" s="9" t="s">
        <v>27</v>
      </c>
      <c r="C4" s="1"/>
      <c r="D4" s="43">
        <v>2610</v>
      </c>
      <c r="E4" s="40"/>
      <c r="F4" s="4"/>
      <c r="G4" s="4"/>
      <c r="H4" s="24"/>
      <c r="I4" s="25"/>
      <c r="J4" s="25"/>
      <c r="K4" s="25"/>
      <c r="L4" s="25"/>
      <c r="M4" s="25"/>
      <c r="N4" s="5"/>
      <c r="O4" s="24"/>
      <c r="P4" s="25"/>
      <c r="Q4" s="5"/>
    </row>
    <row r="5" spans="1:17" ht="15">
      <c r="A5" s="1"/>
      <c r="B5" s="32" t="s">
        <v>29</v>
      </c>
      <c r="C5" s="1"/>
      <c r="D5" s="43">
        <v>2490</v>
      </c>
      <c r="E5" s="41"/>
      <c r="F5" s="4"/>
      <c r="G5" s="4"/>
      <c r="H5" s="24"/>
      <c r="I5" s="25"/>
      <c r="J5" s="25"/>
      <c r="K5" s="25"/>
      <c r="L5" s="25"/>
      <c r="M5" s="25"/>
      <c r="N5" s="5"/>
      <c r="O5" s="24"/>
      <c r="P5" s="25"/>
      <c r="Q5" s="5"/>
    </row>
    <row r="6" spans="1:17" ht="15" hidden="1">
      <c r="A6" s="1"/>
      <c r="B6" s="6" t="s">
        <v>2</v>
      </c>
      <c r="C6" s="7"/>
      <c r="D6" s="11"/>
      <c r="E6" s="7"/>
      <c r="F6" s="4"/>
      <c r="G6" s="4"/>
      <c r="H6" s="24"/>
      <c r="I6" s="25"/>
      <c r="J6" s="25"/>
      <c r="K6" s="25"/>
      <c r="L6" s="25"/>
      <c r="M6" s="25"/>
      <c r="N6" s="5"/>
      <c r="O6" s="24"/>
      <c r="P6" s="25"/>
      <c r="Q6" s="5"/>
    </row>
    <row r="7" spans="1:17" ht="15" hidden="1">
      <c r="A7" s="1"/>
      <c r="B7" s="8">
        <v>1</v>
      </c>
      <c r="C7" s="7" t="s">
        <v>3</v>
      </c>
      <c r="D7" s="1"/>
      <c r="E7" s="1"/>
      <c r="F7" s="4"/>
      <c r="G7" s="4"/>
      <c r="H7" s="24"/>
      <c r="I7" s="25"/>
      <c r="J7" s="25"/>
      <c r="K7" s="25"/>
      <c r="L7" s="25"/>
      <c r="M7" s="25"/>
      <c r="N7" s="5"/>
      <c r="O7" s="24"/>
      <c r="P7" s="25"/>
      <c r="Q7" s="5"/>
    </row>
    <row r="8" spans="1:17" ht="15" hidden="1">
      <c r="A8" s="1"/>
      <c r="B8" s="8">
        <v>2</v>
      </c>
      <c r="C8" s="7" t="s">
        <v>24</v>
      </c>
      <c r="D8" s="1"/>
      <c r="E8" s="1"/>
      <c r="F8" s="1"/>
      <c r="G8" s="1"/>
      <c r="H8" s="24"/>
      <c r="I8" s="25"/>
      <c r="J8" s="25"/>
      <c r="K8" s="25"/>
      <c r="L8" s="25"/>
      <c r="M8" s="25"/>
      <c r="N8" s="5"/>
      <c r="O8" s="24"/>
      <c r="P8" s="25"/>
      <c r="Q8" s="5"/>
    </row>
    <row r="9" spans="1:17" ht="15" hidden="1">
      <c r="A9" s="1"/>
      <c r="B9" s="8">
        <v>3</v>
      </c>
      <c r="C9" s="7" t="s">
        <v>5</v>
      </c>
      <c r="D9" s="1"/>
      <c r="E9" s="1"/>
      <c r="F9" s="1"/>
      <c r="G9" s="1"/>
      <c r="H9" s="24"/>
      <c r="I9" s="25"/>
      <c r="J9" s="25"/>
      <c r="K9" s="25"/>
      <c r="L9" s="25"/>
      <c r="M9" s="25"/>
      <c r="N9" s="5"/>
      <c r="O9" s="24"/>
      <c r="P9" s="25"/>
      <c r="Q9" s="5"/>
    </row>
    <row r="10" spans="1:17" ht="15" hidden="1">
      <c r="A10" s="1"/>
      <c r="B10" s="8">
        <v>4</v>
      </c>
      <c r="C10" s="7" t="s">
        <v>4</v>
      </c>
      <c r="D10" s="1"/>
      <c r="E10" s="1"/>
      <c r="F10" s="1"/>
      <c r="G10" s="1"/>
      <c r="H10" s="24"/>
      <c r="I10" s="25"/>
      <c r="J10" s="25"/>
      <c r="K10" s="25"/>
      <c r="L10" s="25"/>
      <c r="M10" s="25"/>
      <c r="N10" s="5"/>
      <c r="O10" s="24"/>
      <c r="P10" s="25"/>
      <c r="Q10" s="5"/>
    </row>
    <row r="11" spans="1:17" ht="15" hidden="1">
      <c r="A11" s="1"/>
      <c r="B11" s="8">
        <v>5</v>
      </c>
      <c r="C11" s="7" t="s">
        <v>23</v>
      </c>
      <c r="D11" s="1"/>
      <c r="E11" s="1"/>
      <c r="F11" s="1"/>
      <c r="G11" s="1"/>
      <c r="H11" s="24"/>
      <c r="I11" s="25"/>
      <c r="J11" s="25"/>
      <c r="K11" s="25"/>
      <c r="L11" s="25"/>
      <c r="M11" s="25"/>
      <c r="N11" s="5"/>
      <c r="O11" s="24"/>
      <c r="P11" s="25"/>
      <c r="Q11" s="5"/>
    </row>
    <row r="12" spans="1:17" ht="15" hidden="1">
      <c r="A12" s="1"/>
      <c r="B12" s="8">
        <v>6</v>
      </c>
      <c r="C12" s="7" t="s">
        <v>6</v>
      </c>
      <c r="D12" s="1"/>
      <c r="E12" s="1"/>
      <c r="F12" s="1"/>
      <c r="G12" s="1"/>
      <c r="H12" s="24"/>
      <c r="I12" s="25"/>
      <c r="J12" s="25"/>
      <c r="K12" s="25"/>
      <c r="L12" s="25"/>
      <c r="M12" s="25"/>
      <c r="N12" s="5"/>
      <c r="O12" s="24"/>
      <c r="P12" s="25"/>
      <c r="Q12" s="5"/>
    </row>
    <row r="13" spans="1:17" ht="15" hidden="1">
      <c r="A13" s="1"/>
      <c r="B13" s="8" t="s">
        <v>26</v>
      </c>
      <c r="C13" s="7" t="s">
        <v>7</v>
      </c>
      <c r="D13" s="1"/>
      <c r="E13" s="1"/>
      <c r="F13" s="4" t="s">
        <v>25</v>
      </c>
      <c r="G13" s="1"/>
      <c r="H13" s="24"/>
      <c r="I13" s="25"/>
      <c r="J13" s="25"/>
      <c r="K13" s="25"/>
      <c r="L13" s="25"/>
      <c r="M13" s="25"/>
      <c r="N13" s="5"/>
      <c r="O13" s="24"/>
      <c r="P13" s="25"/>
      <c r="Q13" s="5"/>
    </row>
    <row r="14" spans="6:17" s="4" customFormat="1" ht="15" hidden="1">
      <c r="F14" s="5" t="s">
        <v>19</v>
      </c>
      <c r="G14" s="5"/>
      <c r="H14" s="20" t="s">
        <v>9</v>
      </c>
      <c r="I14" s="5"/>
      <c r="J14" s="5"/>
      <c r="K14" s="5"/>
      <c r="L14" s="5"/>
      <c r="M14" s="5"/>
      <c r="N14" s="5"/>
      <c r="O14" s="20"/>
      <c r="P14" s="5"/>
      <c r="Q14" s="5"/>
    </row>
    <row r="15" spans="6:17" s="4" customFormat="1" ht="15">
      <c r="F15" s="5"/>
      <c r="G15" s="5"/>
      <c r="H15" s="44" t="s">
        <v>34</v>
      </c>
      <c r="I15" s="44"/>
      <c r="J15" s="248" t="s">
        <v>36</v>
      </c>
      <c r="K15" s="248"/>
      <c r="L15" s="5"/>
      <c r="M15" s="5"/>
      <c r="N15" s="5"/>
      <c r="O15" s="20"/>
      <c r="P15" s="5"/>
      <c r="Q15" s="5"/>
    </row>
    <row r="16" spans="1:17" s="4" customFormat="1" ht="15">
      <c r="A16" s="4" t="s">
        <v>10</v>
      </c>
      <c r="B16" s="4" t="s">
        <v>11</v>
      </c>
      <c r="C16" s="4" t="s">
        <v>12</v>
      </c>
      <c r="D16" s="4" t="s">
        <v>13</v>
      </c>
      <c r="E16" s="4" t="s">
        <v>14</v>
      </c>
      <c r="F16" s="5" t="s">
        <v>15</v>
      </c>
      <c r="G16" s="5" t="s">
        <v>16</v>
      </c>
      <c r="H16" s="23" t="s">
        <v>8</v>
      </c>
      <c r="I16" s="5" t="s">
        <v>16</v>
      </c>
      <c r="J16" s="23" t="s">
        <v>8</v>
      </c>
      <c r="K16" s="5" t="s">
        <v>16</v>
      </c>
      <c r="L16" s="246" t="s">
        <v>37</v>
      </c>
      <c r="M16" s="247"/>
      <c r="N16" s="5" t="s">
        <v>15</v>
      </c>
      <c r="O16" s="20" t="s">
        <v>17</v>
      </c>
      <c r="P16" s="33" t="s">
        <v>28</v>
      </c>
      <c r="Q16" s="5" t="s">
        <v>15</v>
      </c>
    </row>
    <row r="17" spans="1:18" s="4" customFormat="1" ht="15">
      <c r="A17" s="4" t="s">
        <v>18</v>
      </c>
      <c r="F17" s="5" t="s">
        <v>20</v>
      </c>
      <c r="G17" s="5" t="s">
        <v>21</v>
      </c>
      <c r="H17" s="20" t="s">
        <v>20</v>
      </c>
      <c r="I17" s="5" t="s">
        <v>32</v>
      </c>
      <c r="J17" s="20" t="s">
        <v>20</v>
      </c>
      <c r="K17" s="5" t="s">
        <v>32</v>
      </c>
      <c r="L17" s="31" t="s">
        <v>10</v>
      </c>
      <c r="M17" s="31" t="s">
        <v>31</v>
      </c>
      <c r="N17" s="31" t="s">
        <v>30</v>
      </c>
      <c r="O17" s="20" t="s">
        <v>22</v>
      </c>
      <c r="P17" s="33"/>
      <c r="Q17" s="5" t="s">
        <v>20</v>
      </c>
      <c r="R17" s="5"/>
    </row>
    <row r="18" spans="1:18" s="4" customFormat="1" ht="17.25">
      <c r="A18" s="13"/>
      <c r="B18" s="14"/>
      <c r="C18" s="15"/>
      <c r="D18" s="15"/>
      <c r="E18" s="12"/>
      <c r="F18" s="12"/>
      <c r="G18" s="12"/>
      <c r="H18" s="21"/>
      <c r="I18" s="12"/>
      <c r="J18" s="12"/>
      <c r="K18" s="12"/>
      <c r="L18" s="12"/>
      <c r="M18" s="12"/>
      <c r="N18" s="5"/>
      <c r="O18" s="27"/>
      <c r="P18" s="12"/>
      <c r="Q18" s="5"/>
      <c r="R18" s="5"/>
    </row>
    <row r="19" spans="1:18" s="7" customFormat="1" ht="18">
      <c r="A19" s="28"/>
      <c r="B19" s="13" t="s">
        <v>38</v>
      </c>
      <c r="C19" s="28"/>
      <c r="D19" s="28"/>
      <c r="E19" s="34">
        <v>1</v>
      </c>
      <c r="F19" s="35"/>
      <c r="G19" s="34"/>
      <c r="H19" s="36">
        <v>0</v>
      </c>
      <c r="I19" s="34">
        <v>0</v>
      </c>
      <c r="J19" s="36">
        <v>0</v>
      </c>
      <c r="K19" s="34">
        <v>0</v>
      </c>
      <c r="L19" s="39">
        <v>0.4166666666666667</v>
      </c>
      <c r="M19" s="39">
        <v>0.4461805555555556</v>
      </c>
      <c r="N19" s="35">
        <f aca="true" t="shared" si="0" ref="N19:N53">Q19-R19</f>
        <v>0</v>
      </c>
      <c r="O19" s="38">
        <f>(H19+I19+J19+K19)*0.25+N19</f>
        <v>0</v>
      </c>
      <c r="P19" s="37">
        <f aca="true" t="shared" si="1" ref="P19:P53">(M19-L19)*86400</f>
        <v>2550.0000000000005</v>
      </c>
      <c r="Q19" s="35">
        <f>IF(P19&lt;D4,0,P19-D4)*0.25</f>
        <v>0</v>
      </c>
      <c r="R19" s="35">
        <f>IF(P19&gt;D5,0,P19-D5)*0.25</f>
        <v>0</v>
      </c>
    </row>
    <row r="20" spans="1:18" s="7" customFormat="1" ht="18">
      <c r="A20" s="28"/>
      <c r="B20" s="13" t="s">
        <v>38</v>
      </c>
      <c r="C20" s="30"/>
      <c r="D20" s="28"/>
      <c r="E20" s="34">
        <v>2</v>
      </c>
      <c r="F20" s="35"/>
      <c r="G20" s="34"/>
      <c r="H20" s="36">
        <v>0</v>
      </c>
      <c r="I20" s="34">
        <v>0</v>
      </c>
      <c r="J20" s="36">
        <v>0</v>
      </c>
      <c r="K20" s="34">
        <v>0</v>
      </c>
      <c r="L20" s="39">
        <v>0.4166666666666667</v>
      </c>
      <c r="M20" s="39">
        <v>0.4461805555555556</v>
      </c>
      <c r="N20" s="35">
        <f t="shared" si="0"/>
        <v>0</v>
      </c>
      <c r="O20" s="38">
        <f aca="true" t="shared" si="2" ref="O20:O53">(H20+I20+J20+K20)*0.25+N20</f>
        <v>0</v>
      </c>
      <c r="P20" s="37">
        <f t="shared" si="1"/>
        <v>2550.0000000000005</v>
      </c>
      <c r="Q20" s="35">
        <f>IF(P20&lt;D4,0,P20-D4)*0.25</f>
        <v>0</v>
      </c>
      <c r="R20" s="35">
        <f>IF(P20&gt;D5,0,P20-D5)*0.25</f>
        <v>0</v>
      </c>
    </row>
    <row r="21" spans="1:18" s="7" customFormat="1" ht="18">
      <c r="A21" s="28"/>
      <c r="B21" s="13" t="s">
        <v>38</v>
      </c>
      <c r="C21" s="30"/>
      <c r="D21" s="28"/>
      <c r="E21" s="34">
        <v>3</v>
      </c>
      <c r="F21" s="35"/>
      <c r="G21" s="34"/>
      <c r="H21" s="36">
        <v>0</v>
      </c>
      <c r="I21" s="34">
        <v>0</v>
      </c>
      <c r="J21" s="36">
        <v>0</v>
      </c>
      <c r="K21" s="34">
        <v>0</v>
      </c>
      <c r="L21" s="39">
        <v>0.4166666666666667</v>
      </c>
      <c r="M21" s="39">
        <v>0.4461805555555556</v>
      </c>
      <c r="N21" s="35">
        <f t="shared" si="0"/>
        <v>0</v>
      </c>
      <c r="O21" s="38">
        <f t="shared" si="2"/>
        <v>0</v>
      </c>
      <c r="P21" s="37">
        <f t="shared" si="1"/>
        <v>2550.0000000000005</v>
      </c>
      <c r="Q21" s="35">
        <f>IF(P21&lt;D4,0,P21-D4)*0.25</f>
        <v>0</v>
      </c>
      <c r="R21" s="35">
        <f>IF(P21&gt;D5,0,P21-D5)*0.25</f>
        <v>0</v>
      </c>
    </row>
    <row r="22" spans="1:18" s="7" customFormat="1" ht="18">
      <c r="A22" s="28"/>
      <c r="B22" s="13" t="s">
        <v>38</v>
      </c>
      <c r="C22" s="30"/>
      <c r="D22" s="28"/>
      <c r="E22" s="34">
        <v>4</v>
      </c>
      <c r="F22" s="34"/>
      <c r="G22" s="34"/>
      <c r="H22" s="36">
        <v>0</v>
      </c>
      <c r="I22" s="34">
        <v>0</v>
      </c>
      <c r="J22" s="36">
        <v>0</v>
      </c>
      <c r="K22" s="34">
        <v>0</v>
      </c>
      <c r="L22" s="39">
        <v>0.416666666666667</v>
      </c>
      <c r="M22" s="39">
        <v>0.446180555555556</v>
      </c>
      <c r="N22" s="35">
        <f t="shared" si="0"/>
        <v>0</v>
      </c>
      <c r="O22" s="38">
        <f t="shared" si="2"/>
        <v>0</v>
      </c>
      <c r="P22" s="37">
        <f t="shared" si="1"/>
        <v>2550.00000000001</v>
      </c>
      <c r="Q22" s="35">
        <f>IF(P22&lt;D4,0,P22-D4)*0.25</f>
        <v>0</v>
      </c>
      <c r="R22" s="35">
        <f>IF(P22&gt;D5,0,P22-D5)*0.25</f>
        <v>0</v>
      </c>
    </row>
    <row r="23" spans="1:18" s="7" customFormat="1" ht="18">
      <c r="A23" s="29"/>
      <c r="B23" s="13" t="s">
        <v>38</v>
      </c>
      <c r="C23" s="28"/>
      <c r="D23" s="28"/>
      <c r="E23" s="34">
        <v>5</v>
      </c>
      <c r="F23" s="34"/>
      <c r="G23" s="34"/>
      <c r="H23" s="36">
        <v>0</v>
      </c>
      <c r="I23" s="34">
        <v>0</v>
      </c>
      <c r="J23" s="36">
        <v>0</v>
      </c>
      <c r="K23" s="34">
        <v>0</v>
      </c>
      <c r="L23" s="39">
        <v>0.416666666666667</v>
      </c>
      <c r="M23" s="39">
        <v>0.446180555555556</v>
      </c>
      <c r="N23" s="35">
        <f t="shared" si="0"/>
        <v>0</v>
      </c>
      <c r="O23" s="38">
        <f t="shared" si="2"/>
        <v>0</v>
      </c>
      <c r="P23" s="37">
        <f t="shared" si="1"/>
        <v>2550.00000000001</v>
      </c>
      <c r="Q23" s="35">
        <f>IF(P23&lt;D4,0,P23-D4)*0.25</f>
        <v>0</v>
      </c>
      <c r="R23" s="35">
        <f>IF(P23&gt;D9,0,P23-D9)*0.25</f>
        <v>0</v>
      </c>
    </row>
    <row r="24" spans="1:18" s="7" customFormat="1" ht="18">
      <c r="A24" s="28"/>
      <c r="B24" s="13" t="s">
        <v>38</v>
      </c>
      <c r="C24" s="30"/>
      <c r="D24" s="28"/>
      <c r="E24" s="34">
        <v>6</v>
      </c>
      <c r="F24" s="34"/>
      <c r="G24" s="34"/>
      <c r="H24" s="36">
        <v>0</v>
      </c>
      <c r="I24" s="34">
        <v>0</v>
      </c>
      <c r="J24" s="36">
        <v>0</v>
      </c>
      <c r="K24" s="34">
        <v>0</v>
      </c>
      <c r="L24" s="39">
        <v>0.416666666666667</v>
      </c>
      <c r="M24" s="39">
        <v>0.44687499999999997</v>
      </c>
      <c r="N24" s="35">
        <f t="shared" si="0"/>
        <v>0</v>
      </c>
      <c r="O24" s="38">
        <f t="shared" si="2"/>
        <v>0</v>
      </c>
      <c r="P24" s="37">
        <f t="shared" si="1"/>
        <v>2609.999999999967</v>
      </c>
      <c r="Q24" s="35">
        <f>IF(P24&lt;D4,0,P24-D4)*0.25</f>
        <v>0</v>
      </c>
      <c r="R24" s="35">
        <f>IF(P24&gt;D5,0,P24-D5)*0.25</f>
        <v>0</v>
      </c>
    </row>
    <row r="25" spans="1:18" s="4" customFormat="1" ht="17.25">
      <c r="A25" s="15"/>
      <c r="B25" s="13" t="s">
        <v>38</v>
      </c>
      <c r="C25" s="15"/>
      <c r="D25" s="15"/>
      <c r="E25" s="34">
        <v>7</v>
      </c>
      <c r="F25" s="34"/>
      <c r="G25" s="34"/>
      <c r="H25" s="36">
        <v>0</v>
      </c>
      <c r="I25" s="34">
        <v>0</v>
      </c>
      <c r="J25" s="36">
        <v>0</v>
      </c>
      <c r="K25" s="34">
        <v>0</v>
      </c>
      <c r="L25" s="39">
        <v>0.416666666666667</v>
      </c>
      <c r="M25" s="39">
        <v>0.446180555555556</v>
      </c>
      <c r="N25" s="35">
        <f t="shared" si="0"/>
        <v>0</v>
      </c>
      <c r="O25" s="38">
        <f t="shared" si="2"/>
        <v>0</v>
      </c>
      <c r="P25" s="37">
        <f t="shared" si="1"/>
        <v>2550.00000000001</v>
      </c>
      <c r="Q25" s="35">
        <f>IF(P25&lt;D4,0,P25-D4)*0.25</f>
        <v>0</v>
      </c>
      <c r="R25" s="35">
        <f>IF(P25&gt;D5,0,P25-D5)*0.25</f>
        <v>0</v>
      </c>
    </row>
    <row r="26" spans="1:18" s="4" customFormat="1" ht="17.25">
      <c r="A26" s="15"/>
      <c r="B26" s="13" t="s">
        <v>38</v>
      </c>
      <c r="C26" s="16"/>
      <c r="D26" s="15"/>
      <c r="E26" s="34">
        <v>8</v>
      </c>
      <c r="F26" s="34"/>
      <c r="G26" s="34"/>
      <c r="H26" s="36">
        <v>0</v>
      </c>
      <c r="I26" s="34">
        <v>0</v>
      </c>
      <c r="J26" s="36">
        <v>0</v>
      </c>
      <c r="K26" s="34">
        <v>0</v>
      </c>
      <c r="L26" s="39">
        <v>0.416666666666667</v>
      </c>
      <c r="M26" s="39">
        <v>0.446180555555556</v>
      </c>
      <c r="N26" s="35">
        <f t="shared" si="0"/>
        <v>0</v>
      </c>
      <c r="O26" s="38">
        <f t="shared" si="2"/>
        <v>0</v>
      </c>
      <c r="P26" s="37">
        <f t="shared" si="1"/>
        <v>2550.00000000001</v>
      </c>
      <c r="Q26" s="35">
        <f>IF(P26&lt;D4,0,P26-D4)*0.25</f>
        <v>0</v>
      </c>
      <c r="R26" s="35">
        <f>IF(P26&gt;D5,0,P26-D5)*0.25</f>
        <v>0</v>
      </c>
    </row>
    <row r="27" spans="1:18" s="4" customFormat="1" ht="17.25">
      <c r="A27" s="15"/>
      <c r="B27" s="13" t="s">
        <v>38</v>
      </c>
      <c r="C27" s="15"/>
      <c r="D27" s="15"/>
      <c r="E27" s="34">
        <v>9</v>
      </c>
      <c r="F27" s="35"/>
      <c r="G27" s="34"/>
      <c r="H27" s="36">
        <v>0</v>
      </c>
      <c r="I27" s="34">
        <v>0</v>
      </c>
      <c r="J27" s="36">
        <v>0</v>
      </c>
      <c r="K27" s="34">
        <v>0</v>
      </c>
      <c r="L27" s="39">
        <v>0.416666666666667</v>
      </c>
      <c r="M27" s="39">
        <v>0.446180555555556</v>
      </c>
      <c r="N27" s="35">
        <f t="shared" si="0"/>
        <v>0</v>
      </c>
      <c r="O27" s="38">
        <f t="shared" si="2"/>
        <v>0</v>
      </c>
      <c r="P27" s="37">
        <f t="shared" si="1"/>
        <v>2550.00000000001</v>
      </c>
      <c r="Q27" s="35">
        <f>IF(P27&lt;D4,0,P27-D4)*0.25</f>
        <v>0</v>
      </c>
      <c r="R27" s="35">
        <f>IF(P27&gt;D5,0,P27-D5)*0.25</f>
        <v>0</v>
      </c>
    </row>
    <row r="28" spans="1:18" s="4" customFormat="1" ht="17.25">
      <c r="A28" s="15"/>
      <c r="B28" s="13" t="s">
        <v>38</v>
      </c>
      <c r="C28" s="16"/>
      <c r="D28" s="15"/>
      <c r="E28" s="34">
        <v>10</v>
      </c>
      <c r="F28" s="34"/>
      <c r="G28" s="34"/>
      <c r="H28" s="36">
        <v>0</v>
      </c>
      <c r="I28" s="34">
        <v>0</v>
      </c>
      <c r="J28" s="36">
        <v>0</v>
      </c>
      <c r="K28" s="34">
        <v>0</v>
      </c>
      <c r="L28" s="39">
        <v>0.416666666666667</v>
      </c>
      <c r="M28" s="39">
        <v>0.446180555555556</v>
      </c>
      <c r="N28" s="35">
        <f t="shared" si="0"/>
        <v>0</v>
      </c>
      <c r="O28" s="38">
        <f t="shared" si="2"/>
        <v>0</v>
      </c>
      <c r="P28" s="37">
        <f t="shared" si="1"/>
        <v>2550.00000000001</v>
      </c>
      <c r="Q28" s="35">
        <f>IF(P28&lt;D4,0,P28-D4)*0.25</f>
        <v>0</v>
      </c>
      <c r="R28" s="35">
        <f>IF(P28&gt;D5,0,P28-D5)*0.25</f>
        <v>0</v>
      </c>
    </row>
    <row r="29" spans="1:18" s="4" customFormat="1" ht="17.25">
      <c r="A29" s="15"/>
      <c r="B29" s="13" t="s">
        <v>38</v>
      </c>
      <c r="C29" s="16"/>
      <c r="D29" s="15"/>
      <c r="E29" s="34">
        <v>11</v>
      </c>
      <c r="F29" s="35"/>
      <c r="G29" s="34"/>
      <c r="H29" s="36">
        <v>0</v>
      </c>
      <c r="I29" s="34">
        <v>0</v>
      </c>
      <c r="J29" s="36">
        <v>0</v>
      </c>
      <c r="K29" s="34">
        <v>0</v>
      </c>
      <c r="L29" s="39">
        <v>0.416666666666667</v>
      </c>
      <c r="M29" s="39">
        <v>0.446180555555556</v>
      </c>
      <c r="N29" s="35">
        <f t="shared" si="0"/>
        <v>0</v>
      </c>
      <c r="O29" s="38">
        <f t="shared" si="2"/>
        <v>0</v>
      </c>
      <c r="P29" s="37">
        <f t="shared" si="1"/>
        <v>2550.00000000001</v>
      </c>
      <c r="Q29" s="35">
        <f>IF(P29&lt;D4,0,P29-D4)*0.25</f>
        <v>0</v>
      </c>
      <c r="R29" s="35">
        <f>IF(P29&gt;D5,0,P29-D5)*0.25</f>
        <v>0</v>
      </c>
    </row>
    <row r="30" spans="1:18" s="4" customFormat="1" ht="17.25">
      <c r="A30" s="15"/>
      <c r="B30" s="13" t="s">
        <v>38</v>
      </c>
      <c r="C30" s="16"/>
      <c r="D30" s="15"/>
      <c r="E30" s="34">
        <v>12</v>
      </c>
      <c r="F30" s="35"/>
      <c r="G30" s="34"/>
      <c r="H30" s="36">
        <v>0</v>
      </c>
      <c r="I30" s="34">
        <v>0</v>
      </c>
      <c r="J30" s="36">
        <v>0</v>
      </c>
      <c r="K30" s="34">
        <v>0</v>
      </c>
      <c r="L30" s="39">
        <v>0.416666666666667</v>
      </c>
      <c r="M30" s="39">
        <v>0.446180555555556</v>
      </c>
      <c r="N30" s="35">
        <f t="shared" si="0"/>
        <v>0</v>
      </c>
      <c r="O30" s="38">
        <f t="shared" si="2"/>
        <v>0</v>
      </c>
      <c r="P30" s="37">
        <f t="shared" si="1"/>
        <v>2550.00000000001</v>
      </c>
      <c r="Q30" s="35">
        <f>IF(P30&lt;D4,0,P30-D4)*0.25</f>
        <v>0</v>
      </c>
      <c r="R30" s="35">
        <f>IF(P30&gt;D5,0,P30-D5)*0.25</f>
        <v>0</v>
      </c>
    </row>
    <row r="31" spans="1:18" s="4" customFormat="1" ht="17.25">
      <c r="A31" s="15"/>
      <c r="B31" s="13" t="s">
        <v>38</v>
      </c>
      <c r="C31" s="16"/>
      <c r="D31" s="15"/>
      <c r="E31" s="34">
        <v>13</v>
      </c>
      <c r="F31" s="35"/>
      <c r="G31" s="34"/>
      <c r="H31" s="36">
        <v>0</v>
      </c>
      <c r="I31" s="34">
        <v>0</v>
      </c>
      <c r="J31" s="36">
        <v>0</v>
      </c>
      <c r="K31" s="34">
        <v>0</v>
      </c>
      <c r="L31" s="39">
        <v>0.416666666666667</v>
      </c>
      <c r="M31" s="39">
        <v>0.446180555555556</v>
      </c>
      <c r="N31" s="35">
        <f t="shared" si="0"/>
        <v>0</v>
      </c>
      <c r="O31" s="38">
        <f t="shared" si="2"/>
        <v>0</v>
      </c>
      <c r="P31" s="37">
        <f t="shared" si="1"/>
        <v>2550.00000000001</v>
      </c>
      <c r="Q31" s="35">
        <f>IF(P31&lt;D4,0,P31-D4)*0.25</f>
        <v>0</v>
      </c>
      <c r="R31" s="35">
        <f>IF(P31&gt;D5,0,P31-D5)*0.25</f>
        <v>0</v>
      </c>
    </row>
    <row r="32" spans="1:18" s="4" customFormat="1" ht="17.25">
      <c r="A32" s="15"/>
      <c r="B32" s="13" t="s">
        <v>38</v>
      </c>
      <c r="C32" s="15"/>
      <c r="D32" s="15"/>
      <c r="E32" s="34">
        <v>14</v>
      </c>
      <c r="F32" s="35"/>
      <c r="G32" s="34"/>
      <c r="H32" s="36">
        <v>0</v>
      </c>
      <c r="I32" s="34">
        <v>0</v>
      </c>
      <c r="J32" s="36">
        <v>0</v>
      </c>
      <c r="K32" s="34">
        <v>0</v>
      </c>
      <c r="L32" s="39">
        <v>0.416666666666667</v>
      </c>
      <c r="M32" s="39">
        <v>0.446180555555556</v>
      </c>
      <c r="N32" s="35">
        <f t="shared" si="0"/>
        <v>0</v>
      </c>
      <c r="O32" s="38">
        <f t="shared" si="2"/>
        <v>0</v>
      </c>
      <c r="P32" s="37">
        <f t="shared" si="1"/>
        <v>2550.00000000001</v>
      </c>
      <c r="Q32" s="35">
        <f>IF(P32&lt;D4,0,P32-D4)*0.25</f>
        <v>0</v>
      </c>
      <c r="R32" s="35">
        <f>IF(P32&gt;D5,0,P32-D5)*0.25</f>
        <v>0</v>
      </c>
    </row>
    <row r="33" spans="2:18" s="4" customFormat="1" ht="17.25">
      <c r="B33" s="13" t="s">
        <v>38</v>
      </c>
      <c r="C33" s="15"/>
      <c r="D33" s="15"/>
      <c r="E33" s="34">
        <v>15</v>
      </c>
      <c r="F33" s="35"/>
      <c r="G33" s="34"/>
      <c r="H33" s="36">
        <v>0</v>
      </c>
      <c r="I33" s="34">
        <v>0</v>
      </c>
      <c r="J33" s="36">
        <v>0</v>
      </c>
      <c r="K33" s="34">
        <v>0</v>
      </c>
      <c r="L33" s="39">
        <v>0.416666666666667</v>
      </c>
      <c r="M33" s="39">
        <v>0.446180555555556</v>
      </c>
      <c r="N33" s="35">
        <f t="shared" si="0"/>
        <v>0</v>
      </c>
      <c r="O33" s="38">
        <f t="shared" si="2"/>
        <v>0</v>
      </c>
      <c r="P33" s="37">
        <f t="shared" si="1"/>
        <v>2550.00000000001</v>
      </c>
      <c r="Q33" s="35">
        <f>IF(P33&lt;D4,0,P33-D4)*0.25</f>
        <v>0</v>
      </c>
      <c r="R33" s="35">
        <f>IF(P33&gt;D5,0,P33-D5)*0.25</f>
        <v>0</v>
      </c>
    </row>
    <row r="34" spans="2:18" s="4" customFormat="1" ht="17.25">
      <c r="B34" s="13" t="s">
        <v>38</v>
      </c>
      <c r="C34" s="15"/>
      <c r="D34" s="15"/>
      <c r="E34" s="34">
        <v>16</v>
      </c>
      <c r="F34" s="34"/>
      <c r="G34" s="34"/>
      <c r="H34" s="36">
        <v>0</v>
      </c>
      <c r="I34" s="34">
        <v>0</v>
      </c>
      <c r="J34" s="36">
        <v>0</v>
      </c>
      <c r="K34" s="34">
        <v>0</v>
      </c>
      <c r="L34" s="39">
        <v>0.416666666666667</v>
      </c>
      <c r="M34" s="39">
        <v>0.446180555555556</v>
      </c>
      <c r="N34" s="35">
        <f t="shared" si="0"/>
        <v>0</v>
      </c>
      <c r="O34" s="38">
        <f t="shared" si="2"/>
        <v>0</v>
      </c>
      <c r="P34" s="37">
        <f t="shared" si="1"/>
        <v>2550.00000000001</v>
      </c>
      <c r="Q34" s="35">
        <f>IF(P34&lt;D4,0,P34-D4)*0.25</f>
        <v>0</v>
      </c>
      <c r="R34" s="35">
        <f>IF(P34&gt;D5,0,P34-D5)*0.25</f>
        <v>0</v>
      </c>
    </row>
    <row r="35" spans="2:18" s="4" customFormat="1" ht="17.25">
      <c r="B35" s="13" t="s">
        <v>38</v>
      </c>
      <c r="C35" s="16"/>
      <c r="D35" s="15"/>
      <c r="E35" s="34">
        <v>17</v>
      </c>
      <c r="F35" s="34"/>
      <c r="G35" s="34"/>
      <c r="H35" s="36">
        <v>0</v>
      </c>
      <c r="I35" s="34">
        <v>0</v>
      </c>
      <c r="J35" s="36">
        <v>0</v>
      </c>
      <c r="K35" s="34">
        <v>0</v>
      </c>
      <c r="L35" s="39">
        <v>0.416666666666667</v>
      </c>
      <c r="M35" s="39">
        <v>0.446180555555556</v>
      </c>
      <c r="N35" s="35">
        <f t="shared" si="0"/>
        <v>0</v>
      </c>
      <c r="O35" s="38">
        <f t="shared" si="2"/>
        <v>0</v>
      </c>
      <c r="P35" s="37">
        <f t="shared" si="1"/>
        <v>2550.00000000001</v>
      </c>
      <c r="Q35" s="35">
        <f>IF(P35&lt;D4,0,P35-D4)*0.25</f>
        <v>0</v>
      </c>
      <c r="R35" s="35">
        <f>IF(P35&gt;D5,0,P35-D5)*0.25</f>
        <v>0</v>
      </c>
    </row>
    <row r="36" spans="2:18" s="4" customFormat="1" ht="17.25">
      <c r="B36" s="13" t="s">
        <v>38</v>
      </c>
      <c r="C36" s="15"/>
      <c r="D36" s="15"/>
      <c r="E36" s="34">
        <v>18</v>
      </c>
      <c r="F36" s="35"/>
      <c r="G36" s="34"/>
      <c r="H36" s="36">
        <v>0</v>
      </c>
      <c r="I36" s="34">
        <v>0</v>
      </c>
      <c r="J36" s="36">
        <v>0</v>
      </c>
      <c r="K36" s="34">
        <v>0</v>
      </c>
      <c r="L36" s="39">
        <v>0.416666666666667</v>
      </c>
      <c r="M36" s="39">
        <v>0.446180555555556</v>
      </c>
      <c r="N36" s="35">
        <f t="shared" si="0"/>
        <v>0</v>
      </c>
      <c r="O36" s="38">
        <f t="shared" si="2"/>
        <v>0</v>
      </c>
      <c r="P36" s="37">
        <f t="shared" si="1"/>
        <v>2550.00000000001</v>
      </c>
      <c r="Q36" s="35">
        <f>IF(P36&lt;D4,0,P36-D4)*0.25</f>
        <v>0</v>
      </c>
      <c r="R36" s="35">
        <f>IF(P36&gt;D5,0,P36-D5)*0.25</f>
        <v>0</v>
      </c>
    </row>
    <row r="37" spans="2:18" s="4" customFormat="1" ht="17.25">
      <c r="B37" s="13" t="s">
        <v>38</v>
      </c>
      <c r="C37" s="16"/>
      <c r="D37" s="15"/>
      <c r="E37" s="34">
        <v>19</v>
      </c>
      <c r="F37" s="34"/>
      <c r="G37" s="34"/>
      <c r="H37" s="36">
        <v>0</v>
      </c>
      <c r="I37" s="34">
        <v>0</v>
      </c>
      <c r="J37" s="36">
        <v>0</v>
      </c>
      <c r="K37" s="34">
        <v>0</v>
      </c>
      <c r="L37" s="39">
        <v>0.416666666666667</v>
      </c>
      <c r="M37" s="39">
        <v>0.446180555555556</v>
      </c>
      <c r="N37" s="35">
        <f t="shared" si="0"/>
        <v>0</v>
      </c>
      <c r="O37" s="38">
        <f t="shared" si="2"/>
        <v>0</v>
      </c>
      <c r="P37" s="37">
        <f t="shared" si="1"/>
        <v>2550.00000000001</v>
      </c>
      <c r="Q37" s="35">
        <f>IF(P37&lt;D4,0,P37-D4)*0.25</f>
        <v>0</v>
      </c>
      <c r="R37" s="35">
        <f>IF(P37&gt;D5,0,P37-D5)*0.25</f>
        <v>0</v>
      </c>
    </row>
    <row r="38" spans="2:18" s="4" customFormat="1" ht="17.25">
      <c r="B38" s="13" t="s">
        <v>38</v>
      </c>
      <c r="C38" s="16"/>
      <c r="D38" s="15"/>
      <c r="E38" s="34">
        <v>20</v>
      </c>
      <c r="F38" s="34"/>
      <c r="G38" s="34"/>
      <c r="H38" s="36">
        <v>0</v>
      </c>
      <c r="I38" s="34">
        <v>0</v>
      </c>
      <c r="J38" s="36">
        <v>0</v>
      </c>
      <c r="K38" s="34">
        <v>0</v>
      </c>
      <c r="L38" s="39">
        <v>0.416666666666667</v>
      </c>
      <c r="M38" s="39">
        <v>0.446180555555556</v>
      </c>
      <c r="N38" s="35">
        <f t="shared" si="0"/>
        <v>0</v>
      </c>
      <c r="O38" s="38">
        <f t="shared" si="2"/>
        <v>0</v>
      </c>
      <c r="P38" s="37">
        <f t="shared" si="1"/>
        <v>2550.00000000001</v>
      </c>
      <c r="Q38" s="35">
        <f>IF(P38&lt;D4,0,P38-D4)*0.25</f>
        <v>0</v>
      </c>
      <c r="R38" s="35">
        <f>IF(P38&gt;D5,0,P38-D5)*0.25</f>
        <v>0</v>
      </c>
    </row>
    <row r="39" spans="2:18" s="4" customFormat="1" ht="17.25">
      <c r="B39" s="13" t="s">
        <v>38</v>
      </c>
      <c r="C39" s="16"/>
      <c r="D39" s="15"/>
      <c r="E39" s="34">
        <v>21</v>
      </c>
      <c r="F39" s="34"/>
      <c r="G39" s="34"/>
      <c r="H39" s="36">
        <v>0</v>
      </c>
      <c r="I39" s="34">
        <v>0</v>
      </c>
      <c r="J39" s="36">
        <v>0</v>
      </c>
      <c r="K39" s="34">
        <v>0</v>
      </c>
      <c r="L39" s="39">
        <v>0.416666666666667</v>
      </c>
      <c r="M39" s="39">
        <v>0.446180555555556</v>
      </c>
      <c r="N39" s="35">
        <f t="shared" si="0"/>
        <v>0</v>
      </c>
      <c r="O39" s="38">
        <f t="shared" si="2"/>
        <v>0</v>
      </c>
      <c r="P39" s="37">
        <f t="shared" si="1"/>
        <v>2550.00000000001</v>
      </c>
      <c r="Q39" s="35">
        <f>IF(P39&lt;D4,0,P39-D4)*0.25</f>
        <v>0</v>
      </c>
      <c r="R39" s="35">
        <f>IF(P39&gt;D5,0,P39-D5)*0.25</f>
        <v>0</v>
      </c>
    </row>
    <row r="40" spans="2:18" s="4" customFormat="1" ht="17.25">
      <c r="B40" s="13" t="s">
        <v>38</v>
      </c>
      <c r="C40" s="16"/>
      <c r="D40" s="16"/>
      <c r="E40" s="34">
        <v>22</v>
      </c>
      <c r="F40" s="34"/>
      <c r="G40" s="34"/>
      <c r="H40" s="36">
        <v>0</v>
      </c>
      <c r="I40" s="34">
        <v>0</v>
      </c>
      <c r="J40" s="36">
        <v>0</v>
      </c>
      <c r="K40" s="34">
        <v>0</v>
      </c>
      <c r="L40" s="39">
        <v>0.416666666666667</v>
      </c>
      <c r="M40" s="39">
        <v>0.446180555555556</v>
      </c>
      <c r="N40" s="35">
        <f t="shared" si="0"/>
        <v>0</v>
      </c>
      <c r="O40" s="38">
        <f t="shared" si="2"/>
        <v>0</v>
      </c>
      <c r="P40" s="37">
        <f t="shared" si="1"/>
        <v>2550.00000000001</v>
      </c>
      <c r="Q40" s="35">
        <f>IF(P40&lt;D4,0,P40-D4)*0.25</f>
        <v>0</v>
      </c>
      <c r="R40" s="35">
        <f>IF(P40&gt;D5,0,P40-D5)*0.25</f>
        <v>0</v>
      </c>
    </row>
    <row r="41" spans="2:18" s="4" customFormat="1" ht="17.25">
      <c r="B41" s="13" t="s">
        <v>38</v>
      </c>
      <c r="C41" s="15"/>
      <c r="D41" s="15"/>
      <c r="E41" s="34">
        <v>23</v>
      </c>
      <c r="F41" s="34"/>
      <c r="G41" s="34"/>
      <c r="H41" s="36">
        <v>0</v>
      </c>
      <c r="I41" s="34">
        <v>0</v>
      </c>
      <c r="J41" s="36">
        <v>0</v>
      </c>
      <c r="K41" s="34">
        <v>0</v>
      </c>
      <c r="L41" s="39">
        <v>0.416666666666667</v>
      </c>
      <c r="M41" s="39">
        <v>0.446180555555556</v>
      </c>
      <c r="N41" s="35">
        <f t="shared" si="0"/>
        <v>0</v>
      </c>
      <c r="O41" s="38">
        <f t="shared" si="2"/>
        <v>0</v>
      </c>
      <c r="P41" s="37">
        <f t="shared" si="1"/>
        <v>2550.00000000001</v>
      </c>
      <c r="Q41" s="35">
        <f>IF(P41&lt;D4,0,P41-D4)*0.25</f>
        <v>0</v>
      </c>
      <c r="R41" s="35">
        <f>IF(P41&gt;D5,0,P41-D5)*0.25</f>
        <v>0</v>
      </c>
    </row>
    <row r="42" spans="2:18" s="4" customFormat="1" ht="17.25">
      <c r="B42" s="13" t="s">
        <v>38</v>
      </c>
      <c r="C42" s="15"/>
      <c r="D42" s="15"/>
      <c r="E42" s="34">
        <v>24</v>
      </c>
      <c r="F42" s="34"/>
      <c r="G42" s="34"/>
      <c r="H42" s="36">
        <v>0</v>
      </c>
      <c r="I42" s="34">
        <v>0</v>
      </c>
      <c r="J42" s="36">
        <v>0</v>
      </c>
      <c r="K42" s="34">
        <v>0</v>
      </c>
      <c r="L42" s="39">
        <v>0.416666666666667</v>
      </c>
      <c r="M42" s="39">
        <v>0.446180555555556</v>
      </c>
      <c r="N42" s="35">
        <f t="shared" si="0"/>
        <v>0</v>
      </c>
      <c r="O42" s="38">
        <f t="shared" si="2"/>
        <v>0</v>
      </c>
      <c r="P42" s="37">
        <f t="shared" si="1"/>
        <v>2550.00000000001</v>
      </c>
      <c r="Q42" s="35">
        <f>IF(P42&lt;D4,0,P42-D4)*0.25</f>
        <v>0</v>
      </c>
      <c r="R42" s="35">
        <f>IF(P42&gt;D5,0,P42-D5)*0.25</f>
        <v>0</v>
      </c>
    </row>
    <row r="43" spans="2:18" s="4" customFormat="1" ht="17.25">
      <c r="B43" s="13" t="s">
        <v>38</v>
      </c>
      <c r="C43" s="15"/>
      <c r="D43" s="15"/>
      <c r="E43" s="34">
        <v>25</v>
      </c>
      <c r="F43" s="34"/>
      <c r="G43" s="34"/>
      <c r="H43" s="36">
        <v>0</v>
      </c>
      <c r="I43" s="34">
        <v>0</v>
      </c>
      <c r="J43" s="36">
        <v>0</v>
      </c>
      <c r="K43" s="34">
        <v>0</v>
      </c>
      <c r="L43" s="39">
        <v>0.416666666666667</v>
      </c>
      <c r="M43" s="39">
        <v>0.446180555555556</v>
      </c>
      <c r="N43" s="35">
        <f t="shared" si="0"/>
        <v>0</v>
      </c>
      <c r="O43" s="38">
        <f t="shared" si="2"/>
        <v>0</v>
      </c>
      <c r="P43" s="37">
        <f t="shared" si="1"/>
        <v>2550.00000000001</v>
      </c>
      <c r="Q43" s="35">
        <f>IF(P43&lt;D4,0,P43-D4)*0.25</f>
        <v>0</v>
      </c>
      <c r="R43" s="35">
        <f>IF(P43&gt;D5,0,P43-D5)*0.25</f>
        <v>0</v>
      </c>
    </row>
    <row r="44" spans="2:18" s="4" customFormat="1" ht="17.25">
      <c r="B44" s="13" t="s">
        <v>38</v>
      </c>
      <c r="C44" s="15"/>
      <c r="D44" s="15"/>
      <c r="E44" s="34">
        <v>26</v>
      </c>
      <c r="F44" s="34"/>
      <c r="G44" s="34"/>
      <c r="H44" s="36">
        <v>0</v>
      </c>
      <c r="I44" s="34">
        <v>0</v>
      </c>
      <c r="J44" s="36">
        <v>0</v>
      </c>
      <c r="K44" s="34">
        <v>0</v>
      </c>
      <c r="L44" s="39">
        <v>0.416666666666667</v>
      </c>
      <c r="M44" s="39">
        <v>0.446180555555556</v>
      </c>
      <c r="N44" s="35">
        <f t="shared" si="0"/>
        <v>0</v>
      </c>
      <c r="O44" s="38">
        <f t="shared" si="2"/>
        <v>0</v>
      </c>
      <c r="P44" s="37">
        <f t="shared" si="1"/>
        <v>2550.00000000001</v>
      </c>
      <c r="Q44" s="35">
        <f>IF(P44&lt;D4,0,P44-D4)*0.25</f>
        <v>0</v>
      </c>
      <c r="R44" s="35">
        <f>IF(P44&gt;D5,0,P44-D5)*0.25</f>
        <v>0</v>
      </c>
    </row>
    <row r="45" spans="2:18" s="4" customFormat="1" ht="17.25">
      <c r="B45" s="13" t="s">
        <v>38</v>
      </c>
      <c r="C45" s="15"/>
      <c r="D45" s="17"/>
      <c r="E45" s="34">
        <v>27</v>
      </c>
      <c r="F45" s="34"/>
      <c r="G45" s="34"/>
      <c r="H45" s="36">
        <v>0</v>
      </c>
      <c r="I45" s="34">
        <v>0</v>
      </c>
      <c r="J45" s="36">
        <v>0</v>
      </c>
      <c r="K45" s="34">
        <v>0</v>
      </c>
      <c r="L45" s="39">
        <v>0.416666666666667</v>
      </c>
      <c r="M45" s="39">
        <v>0.446180555555556</v>
      </c>
      <c r="N45" s="35">
        <f t="shared" si="0"/>
        <v>0</v>
      </c>
      <c r="O45" s="38">
        <f t="shared" si="2"/>
        <v>0</v>
      </c>
      <c r="P45" s="37">
        <f t="shared" si="1"/>
        <v>2550.00000000001</v>
      </c>
      <c r="Q45" s="35">
        <f>IF(P45&lt;D4,0,P45-D4)*0.25</f>
        <v>0</v>
      </c>
      <c r="R45" s="35">
        <f>IF(P45&gt;D5,0,P45-D5)*0.25</f>
        <v>0</v>
      </c>
    </row>
    <row r="46" spans="2:18" s="4" customFormat="1" ht="17.25">
      <c r="B46" s="13" t="s">
        <v>38</v>
      </c>
      <c r="C46" s="15"/>
      <c r="D46" s="15"/>
      <c r="E46" s="34">
        <v>28</v>
      </c>
      <c r="F46" s="34"/>
      <c r="G46" s="34"/>
      <c r="H46" s="36">
        <v>0</v>
      </c>
      <c r="I46" s="34">
        <v>0</v>
      </c>
      <c r="J46" s="36">
        <v>0</v>
      </c>
      <c r="K46" s="34">
        <v>0</v>
      </c>
      <c r="L46" s="39">
        <v>0.416666666666667</v>
      </c>
      <c r="M46" s="39">
        <v>0.446180555555556</v>
      </c>
      <c r="N46" s="35">
        <f t="shared" si="0"/>
        <v>0</v>
      </c>
      <c r="O46" s="38">
        <f t="shared" si="2"/>
        <v>0</v>
      </c>
      <c r="P46" s="37">
        <f t="shared" si="1"/>
        <v>2550.00000000001</v>
      </c>
      <c r="Q46" s="35">
        <f>IF(P46&lt;D4,0,P46-D4)*0.25</f>
        <v>0</v>
      </c>
      <c r="R46" s="35">
        <f>IF(P46&gt;D5,0,P46-D5)*0.25</f>
        <v>0</v>
      </c>
    </row>
    <row r="47" spans="2:18" s="4" customFormat="1" ht="17.25">
      <c r="B47" s="13" t="s">
        <v>38</v>
      </c>
      <c r="C47" s="15"/>
      <c r="D47" s="15"/>
      <c r="E47" s="34">
        <v>29</v>
      </c>
      <c r="F47" s="34"/>
      <c r="G47" s="34"/>
      <c r="H47" s="36">
        <v>0</v>
      </c>
      <c r="I47" s="34">
        <v>0</v>
      </c>
      <c r="J47" s="36">
        <v>0</v>
      </c>
      <c r="K47" s="34">
        <v>0</v>
      </c>
      <c r="L47" s="39">
        <v>0.416666666666667</v>
      </c>
      <c r="M47" s="39">
        <v>0.446180555555556</v>
      </c>
      <c r="N47" s="35">
        <f t="shared" si="0"/>
        <v>0</v>
      </c>
      <c r="O47" s="38">
        <f t="shared" si="2"/>
        <v>0</v>
      </c>
      <c r="P47" s="37">
        <f t="shared" si="1"/>
        <v>2550.00000000001</v>
      </c>
      <c r="Q47" s="35">
        <f>IF(P47&lt;D4,0,P47-D4)*0.25</f>
        <v>0</v>
      </c>
      <c r="R47" s="35">
        <f>IF(P47&gt;D5,0,P47-D5)*0.25</f>
        <v>0</v>
      </c>
    </row>
    <row r="48" spans="2:18" s="4" customFormat="1" ht="17.25">
      <c r="B48" s="13" t="s">
        <v>38</v>
      </c>
      <c r="C48" s="15"/>
      <c r="D48" s="15"/>
      <c r="E48" s="34">
        <v>30</v>
      </c>
      <c r="F48" s="34"/>
      <c r="G48" s="34"/>
      <c r="H48" s="36">
        <v>0</v>
      </c>
      <c r="I48" s="34">
        <v>0</v>
      </c>
      <c r="J48" s="36">
        <v>0</v>
      </c>
      <c r="K48" s="34">
        <v>0</v>
      </c>
      <c r="L48" s="39">
        <v>0.416666666666667</v>
      </c>
      <c r="M48" s="39">
        <v>0.446180555555556</v>
      </c>
      <c r="N48" s="35">
        <f t="shared" si="0"/>
        <v>0</v>
      </c>
      <c r="O48" s="38">
        <f t="shared" si="2"/>
        <v>0</v>
      </c>
      <c r="P48" s="37">
        <f t="shared" si="1"/>
        <v>2550.00000000001</v>
      </c>
      <c r="Q48" s="35">
        <f>IF(P48&lt;D4,0,P48-D4)*0.25</f>
        <v>0</v>
      </c>
      <c r="R48" s="35">
        <f>IF(P48&gt;D5,0,P48-D5)*0.25</f>
        <v>0</v>
      </c>
    </row>
    <row r="49" spans="2:18" s="4" customFormat="1" ht="17.25">
      <c r="B49" s="13" t="s">
        <v>38</v>
      </c>
      <c r="C49" s="18"/>
      <c r="D49" s="15"/>
      <c r="E49" s="34">
        <v>31</v>
      </c>
      <c r="F49" s="34"/>
      <c r="G49" s="34"/>
      <c r="H49" s="36">
        <v>0</v>
      </c>
      <c r="I49" s="34">
        <v>0</v>
      </c>
      <c r="J49" s="36">
        <v>0</v>
      </c>
      <c r="K49" s="34">
        <v>0</v>
      </c>
      <c r="L49" s="39">
        <v>0.416666666666667</v>
      </c>
      <c r="M49" s="39">
        <v>0.446180555555556</v>
      </c>
      <c r="N49" s="35">
        <f t="shared" si="0"/>
        <v>0</v>
      </c>
      <c r="O49" s="38">
        <f t="shared" si="2"/>
        <v>0</v>
      </c>
      <c r="P49" s="37">
        <f t="shared" si="1"/>
        <v>2550.00000000001</v>
      </c>
      <c r="Q49" s="35">
        <f>IF(P49&lt;D4,0,P49-D4)*0.25</f>
        <v>0</v>
      </c>
      <c r="R49" s="35">
        <f>IF(P49&gt;D5,0,P49-D5)*0.25</f>
        <v>0</v>
      </c>
    </row>
    <row r="50" spans="2:18" s="4" customFormat="1" ht="17.25">
      <c r="B50" s="13" t="s">
        <v>38</v>
      </c>
      <c r="C50" s="19"/>
      <c r="D50" s="19"/>
      <c r="E50" s="34">
        <v>32</v>
      </c>
      <c r="F50" s="34"/>
      <c r="G50" s="34"/>
      <c r="H50" s="36">
        <v>0</v>
      </c>
      <c r="I50" s="34">
        <v>0</v>
      </c>
      <c r="J50" s="36">
        <v>0</v>
      </c>
      <c r="K50" s="34">
        <v>0</v>
      </c>
      <c r="L50" s="39">
        <v>0.416666666666667</v>
      </c>
      <c r="M50" s="39">
        <v>0.446180555555556</v>
      </c>
      <c r="N50" s="35">
        <f t="shared" si="0"/>
        <v>0</v>
      </c>
      <c r="O50" s="38">
        <f t="shared" si="2"/>
        <v>0</v>
      </c>
      <c r="P50" s="37">
        <f t="shared" si="1"/>
        <v>2550.00000000001</v>
      </c>
      <c r="Q50" s="35">
        <f>IF(P50&lt;D4,0,P50-D4)*0.25</f>
        <v>0</v>
      </c>
      <c r="R50" s="35">
        <f>IF(P50&gt;D5,0,P50-D5)*0.25</f>
        <v>0</v>
      </c>
    </row>
    <row r="51" spans="2:18" s="4" customFormat="1" ht="17.25">
      <c r="B51" s="13" t="s">
        <v>38</v>
      </c>
      <c r="C51" s="15"/>
      <c r="D51" s="15"/>
      <c r="E51" s="34">
        <v>33</v>
      </c>
      <c r="F51" s="34"/>
      <c r="G51" s="34"/>
      <c r="H51" s="36">
        <v>0</v>
      </c>
      <c r="I51" s="34">
        <v>0</v>
      </c>
      <c r="J51" s="36">
        <v>0</v>
      </c>
      <c r="K51" s="34">
        <v>0</v>
      </c>
      <c r="L51" s="39">
        <v>0.416666666666667</v>
      </c>
      <c r="M51" s="39">
        <v>0.446180555555556</v>
      </c>
      <c r="N51" s="35">
        <f t="shared" si="0"/>
        <v>0</v>
      </c>
      <c r="O51" s="38">
        <f t="shared" si="2"/>
        <v>0</v>
      </c>
      <c r="P51" s="37">
        <f t="shared" si="1"/>
        <v>2550.00000000001</v>
      </c>
      <c r="Q51" s="35">
        <f>IF(P51&lt;D4,0,P51-D4)*0.25</f>
        <v>0</v>
      </c>
      <c r="R51" s="35">
        <f>IF(P51&gt;D5,0,P51-D5)*0.25</f>
        <v>0</v>
      </c>
    </row>
    <row r="52" spans="2:18" s="4" customFormat="1" ht="17.25">
      <c r="B52" s="13" t="s">
        <v>38</v>
      </c>
      <c r="C52" s="15"/>
      <c r="D52" s="15"/>
      <c r="E52" s="34">
        <v>34</v>
      </c>
      <c r="F52" s="34"/>
      <c r="G52" s="34"/>
      <c r="H52" s="36">
        <v>0</v>
      </c>
      <c r="I52" s="34">
        <v>0</v>
      </c>
      <c r="J52" s="36">
        <v>0</v>
      </c>
      <c r="K52" s="34">
        <v>0</v>
      </c>
      <c r="L52" s="39">
        <v>0.416666666666667</v>
      </c>
      <c r="M52" s="39">
        <v>0.446180555555556</v>
      </c>
      <c r="N52" s="35">
        <f t="shared" si="0"/>
        <v>0</v>
      </c>
      <c r="O52" s="38">
        <f t="shared" si="2"/>
        <v>0</v>
      </c>
      <c r="P52" s="37">
        <f t="shared" si="1"/>
        <v>2550.00000000001</v>
      </c>
      <c r="Q52" s="35">
        <f>IF(P52&lt;D4,0,P52-D4)*0.25</f>
        <v>0</v>
      </c>
      <c r="R52" s="35">
        <f>IF(P52&gt;D5,0,P52-D5)*0.25</f>
        <v>0</v>
      </c>
    </row>
    <row r="53" spans="2:18" s="4" customFormat="1" ht="17.25">
      <c r="B53" s="13" t="s">
        <v>38</v>
      </c>
      <c r="C53" s="15"/>
      <c r="D53" s="15"/>
      <c r="E53" s="34">
        <v>35</v>
      </c>
      <c r="F53" s="34"/>
      <c r="G53" s="34"/>
      <c r="H53" s="36">
        <v>0</v>
      </c>
      <c r="I53" s="34">
        <v>0</v>
      </c>
      <c r="J53" s="36">
        <v>0</v>
      </c>
      <c r="K53" s="34">
        <v>0</v>
      </c>
      <c r="L53" s="39">
        <v>0.416666666666667</v>
      </c>
      <c r="M53" s="39">
        <v>0.446180555555556</v>
      </c>
      <c r="N53" s="35">
        <f t="shared" si="0"/>
        <v>0</v>
      </c>
      <c r="O53" s="38">
        <f t="shared" si="2"/>
        <v>0</v>
      </c>
      <c r="P53" s="37">
        <f t="shared" si="1"/>
        <v>2550.00000000001</v>
      </c>
      <c r="Q53" s="35">
        <f>IF(P53&lt;D4,0,P53-D4)*0.25</f>
        <v>0</v>
      </c>
      <c r="R53" s="35">
        <f>IF(P53&gt;D5,0,P53-D5)*0.25</f>
        <v>0</v>
      </c>
    </row>
  </sheetData>
  <sheetProtection/>
  <mergeCells count="2">
    <mergeCell ref="J15:K15"/>
    <mergeCell ref="L16:M16"/>
  </mergeCells>
  <printOptions gridLines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Verstraeten</dc:creator>
  <cp:keywords/>
  <dc:description/>
  <cp:lastModifiedBy>Nicole de Vries</cp:lastModifiedBy>
  <cp:lastPrinted>2024-03-23T16:57:55Z</cp:lastPrinted>
  <dcterms:created xsi:type="dcterms:W3CDTF">2007-08-09T17:52:08Z</dcterms:created>
  <dcterms:modified xsi:type="dcterms:W3CDTF">2024-04-27T12:10:24Z</dcterms:modified>
  <cp:category/>
  <cp:version/>
  <cp:contentType/>
  <cp:contentStatus/>
</cp:coreProperties>
</file>