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E:\disk2\Ria\BMC\2026\Gereden wedstrijden\Chaam\"/>
    </mc:Choice>
  </mc:AlternateContent>
  <xr:revisionPtr revIDLastSave="0" documentId="8_{D863312D-E4F4-431E-BDA0-F525E5CE87A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Jeugd" sheetId="9" r:id="rId1"/>
    <sheet name="Epa" sheetId="3" r:id="rId2"/>
    <sheet name="Dpa" sheetId="4" r:id="rId3"/>
    <sheet name="Mpa" sheetId="5" r:id="rId4"/>
    <sheet name="Epo" sheetId="6" r:id="rId5"/>
    <sheet name="Dpo" sheetId="7" r:id="rId6"/>
    <sheet name="Mpo" sheetId="8" r:id="rId7"/>
  </sheets>
  <definedNames>
    <definedName name="_xlnm._FilterDatabase" localSheetId="1" hidden="1">Epa!$8:$23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9" i="8" l="1"/>
  <c r="AN9" i="8" s="1"/>
  <c r="L9" i="8"/>
  <c r="N9" i="8" s="1"/>
  <c r="P9" i="8" s="1"/>
  <c r="Q9" i="8" s="1"/>
  <c r="AQ9" i="8" s="1"/>
  <c r="AN10" i="5"/>
  <c r="AM10" i="5"/>
  <c r="N10" i="5"/>
  <c r="P10" i="5" s="1"/>
  <c r="Q10" i="5" s="1"/>
  <c r="AQ10" i="5" s="1"/>
  <c r="L10" i="5"/>
  <c r="AM9" i="5"/>
  <c r="AN9" i="5" s="1"/>
  <c r="L9" i="5"/>
  <c r="N9" i="5" s="1"/>
  <c r="P9" i="5" s="1"/>
  <c r="Q9" i="5" s="1"/>
  <c r="AQ9" i="5" s="1"/>
  <c r="AM22" i="6"/>
  <c r="AN22" i="6" s="1"/>
  <c r="L22" i="6"/>
  <c r="N22" i="6" s="1"/>
  <c r="P22" i="6" s="1"/>
  <c r="Q22" i="6" s="1"/>
  <c r="AQ22" i="6" s="1"/>
  <c r="AM21" i="6"/>
  <c r="AN21" i="6" s="1"/>
  <c r="L21" i="6"/>
  <c r="N21" i="6" s="1"/>
  <c r="P21" i="6" s="1"/>
  <c r="Q21" i="6" s="1"/>
  <c r="AQ21" i="6" s="1"/>
  <c r="AN20" i="6"/>
  <c r="AM20" i="6"/>
  <c r="N20" i="6"/>
  <c r="P20" i="6" s="1"/>
  <c r="Q20" i="6" s="1"/>
  <c r="AQ20" i="6" s="1"/>
  <c r="L20" i="6"/>
  <c r="AM19" i="6"/>
  <c r="AN19" i="6" s="1"/>
  <c r="L19" i="6"/>
  <c r="N19" i="6" s="1"/>
  <c r="P19" i="6" s="1"/>
  <c r="Q19" i="6" s="1"/>
  <c r="AQ19" i="6" s="1"/>
  <c r="AM18" i="6"/>
  <c r="AN18" i="6" s="1"/>
  <c r="L18" i="6"/>
  <c r="N18" i="6" s="1"/>
  <c r="P18" i="6" s="1"/>
  <c r="Q18" i="6" s="1"/>
  <c r="AQ18" i="6" s="1"/>
  <c r="AM17" i="6"/>
  <c r="AN17" i="6" s="1"/>
  <c r="AQ17" i="6" s="1"/>
  <c r="N17" i="6"/>
  <c r="P17" i="6" s="1"/>
  <c r="L17" i="6"/>
  <c r="AM16" i="6"/>
  <c r="AN16" i="6" s="1"/>
  <c r="L16" i="6"/>
  <c r="N16" i="6" s="1"/>
  <c r="P16" i="6" s="1"/>
  <c r="Q16" i="6" s="1"/>
  <c r="AM15" i="6"/>
  <c r="AN15" i="6" s="1"/>
  <c r="L15" i="6"/>
  <c r="N15" i="6" s="1"/>
  <c r="P15" i="6" s="1"/>
  <c r="Q15" i="6" s="1"/>
  <c r="AM14" i="6"/>
  <c r="AN14" i="6" s="1"/>
  <c r="L14" i="6"/>
  <c r="N14" i="6" s="1"/>
  <c r="P14" i="6" s="1"/>
  <c r="Q14" i="6" s="1"/>
  <c r="AN13" i="6"/>
  <c r="AM13" i="6"/>
  <c r="N13" i="6"/>
  <c r="P13" i="6" s="1"/>
  <c r="Q13" i="6" s="1"/>
  <c r="AQ13" i="6" s="1"/>
  <c r="L13" i="6"/>
  <c r="AM12" i="6"/>
  <c r="AN12" i="6" s="1"/>
  <c r="L12" i="6"/>
  <c r="N12" i="6" s="1"/>
  <c r="P12" i="6" s="1"/>
  <c r="Q12" i="6" s="1"/>
  <c r="AM11" i="6"/>
  <c r="AN11" i="6" s="1"/>
  <c r="L11" i="6"/>
  <c r="N11" i="6" s="1"/>
  <c r="P11" i="6" s="1"/>
  <c r="Q11" i="6" s="1"/>
  <c r="AM10" i="6"/>
  <c r="AN10" i="6" s="1"/>
  <c r="AQ10" i="6" s="1"/>
  <c r="N10" i="6"/>
  <c r="P10" i="6" s="1"/>
  <c r="L10" i="6"/>
  <c r="AM9" i="6"/>
  <c r="AN9" i="6" s="1"/>
  <c r="L9" i="6"/>
  <c r="N9" i="6" s="1"/>
  <c r="P9" i="6" s="1"/>
  <c r="Q9" i="6" s="1"/>
  <c r="AQ9" i="6" s="1"/>
  <c r="AM23" i="7"/>
  <c r="AN23" i="7" s="1"/>
  <c r="L23" i="7"/>
  <c r="N23" i="7" s="1"/>
  <c r="P23" i="7" s="1"/>
  <c r="Q23" i="7" s="1"/>
  <c r="AQ23" i="7" s="1"/>
  <c r="AM22" i="7"/>
  <c r="AN22" i="7" s="1"/>
  <c r="L22" i="7"/>
  <c r="N22" i="7" s="1"/>
  <c r="P22" i="7" s="1"/>
  <c r="Q22" i="7" s="1"/>
  <c r="AQ22" i="7" s="1"/>
  <c r="AM21" i="7"/>
  <c r="AN21" i="7" s="1"/>
  <c r="L21" i="7"/>
  <c r="N21" i="7" s="1"/>
  <c r="P21" i="7" s="1"/>
  <c r="Q21" i="7" s="1"/>
  <c r="AM20" i="7"/>
  <c r="AN20" i="7" s="1"/>
  <c r="L20" i="7"/>
  <c r="N20" i="7" s="1"/>
  <c r="P20" i="7" s="1"/>
  <c r="Q20" i="7" s="1"/>
  <c r="AQ20" i="7" s="1"/>
  <c r="AM19" i="7"/>
  <c r="AN19" i="7" s="1"/>
  <c r="AQ19" i="7" s="1"/>
  <c r="L19" i="7"/>
  <c r="N19" i="7" s="1"/>
  <c r="P19" i="7" s="1"/>
  <c r="AM18" i="7"/>
  <c r="AN18" i="7" s="1"/>
  <c r="L18" i="7"/>
  <c r="N18" i="7" s="1"/>
  <c r="P18" i="7" s="1"/>
  <c r="Q18" i="7" s="1"/>
  <c r="AQ18" i="7" s="1"/>
  <c r="AM17" i="7"/>
  <c r="AN17" i="7" s="1"/>
  <c r="L17" i="7"/>
  <c r="N17" i="7" s="1"/>
  <c r="P17" i="7" s="1"/>
  <c r="Q17" i="7" s="1"/>
  <c r="AQ17" i="7" s="1"/>
  <c r="AM16" i="7"/>
  <c r="AN16" i="7" s="1"/>
  <c r="L16" i="7"/>
  <c r="N16" i="7" s="1"/>
  <c r="P16" i="7" s="1"/>
  <c r="Q16" i="7" s="1"/>
  <c r="AQ16" i="7" s="1"/>
  <c r="AM15" i="7"/>
  <c r="AN15" i="7" s="1"/>
  <c r="L15" i="7"/>
  <c r="N15" i="7" s="1"/>
  <c r="P15" i="7" s="1"/>
  <c r="Q15" i="7" s="1"/>
  <c r="AN14" i="7"/>
  <c r="AM14" i="7"/>
  <c r="L14" i="7"/>
  <c r="N14" i="7" s="1"/>
  <c r="P14" i="7" s="1"/>
  <c r="Q14" i="7" s="1"/>
  <c r="AQ14" i="7" s="1"/>
  <c r="AM13" i="7"/>
  <c r="AN13" i="7" s="1"/>
  <c r="L13" i="7"/>
  <c r="N13" i="7" s="1"/>
  <c r="P13" i="7" s="1"/>
  <c r="Q13" i="7" s="1"/>
  <c r="AM12" i="7"/>
  <c r="AN12" i="7" s="1"/>
  <c r="L12" i="7"/>
  <c r="N12" i="7" s="1"/>
  <c r="P12" i="7" s="1"/>
  <c r="Q12" i="7" s="1"/>
  <c r="AN11" i="7"/>
  <c r="AM11" i="7"/>
  <c r="L11" i="7"/>
  <c r="N11" i="7" s="1"/>
  <c r="P11" i="7" s="1"/>
  <c r="Q11" i="7" s="1"/>
  <c r="AQ11" i="7" s="1"/>
  <c r="AM10" i="7"/>
  <c r="AN10" i="7" s="1"/>
  <c r="L10" i="7"/>
  <c r="N10" i="7" s="1"/>
  <c r="P10" i="7" s="1"/>
  <c r="Q10" i="7" s="1"/>
  <c r="AM9" i="7"/>
  <c r="AN9" i="7" s="1"/>
  <c r="L9" i="7"/>
  <c r="N9" i="7" s="1"/>
  <c r="P9" i="7" s="1"/>
  <c r="Q9" i="7" s="1"/>
  <c r="AQ9" i="7" s="1"/>
  <c r="AM17" i="4"/>
  <c r="AN17" i="4" s="1"/>
  <c r="L17" i="4"/>
  <c r="N17" i="4" s="1"/>
  <c r="P17" i="4" s="1"/>
  <c r="Q17" i="4" s="1"/>
  <c r="AQ17" i="4" s="1"/>
  <c r="AM16" i="4"/>
  <c r="AN16" i="4" s="1"/>
  <c r="L16" i="4"/>
  <c r="N16" i="4" s="1"/>
  <c r="P16" i="4" s="1"/>
  <c r="Q16" i="4" s="1"/>
  <c r="AQ16" i="4" s="1"/>
  <c r="AN15" i="4"/>
  <c r="AM15" i="4"/>
  <c r="N15" i="4"/>
  <c r="P15" i="4" s="1"/>
  <c r="Q15" i="4" s="1"/>
  <c r="AQ15" i="4" s="1"/>
  <c r="L15" i="4"/>
  <c r="AM14" i="4"/>
  <c r="AN14" i="4" s="1"/>
  <c r="L14" i="4"/>
  <c r="N14" i="4" s="1"/>
  <c r="P14" i="4" s="1"/>
  <c r="Q14" i="4" s="1"/>
  <c r="AQ14" i="4" s="1"/>
  <c r="AM13" i="4"/>
  <c r="AN13" i="4" s="1"/>
  <c r="L13" i="4"/>
  <c r="N13" i="4" s="1"/>
  <c r="P13" i="4" s="1"/>
  <c r="Q13" i="4" s="1"/>
  <c r="AQ13" i="4" s="1"/>
  <c r="AM12" i="4"/>
  <c r="AN12" i="4" s="1"/>
  <c r="L12" i="4"/>
  <c r="N12" i="4" s="1"/>
  <c r="P12" i="4" s="1"/>
  <c r="Q12" i="4" s="1"/>
  <c r="AQ12" i="4" s="1"/>
  <c r="AN11" i="4"/>
  <c r="AQ11" i="4" s="1"/>
  <c r="AM11" i="4"/>
  <c r="L11" i="4"/>
  <c r="N11" i="4" s="1"/>
  <c r="P11" i="4" s="1"/>
  <c r="AM10" i="4"/>
  <c r="AN10" i="4" s="1"/>
  <c r="L10" i="4"/>
  <c r="N10" i="4" s="1"/>
  <c r="P10" i="4" s="1"/>
  <c r="Q10" i="4" s="1"/>
  <c r="AQ10" i="4" s="1"/>
  <c r="AM9" i="4"/>
  <c r="AN9" i="4" s="1"/>
  <c r="L9" i="4"/>
  <c r="N9" i="4" s="1"/>
  <c r="P9" i="4" s="1"/>
  <c r="Q9" i="4" s="1"/>
  <c r="AM12" i="3"/>
  <c r="AN12" i="3" s="1"/>
  <c r="L12" i="3"/>
  <c r="N12" i="3" s="1"/>
  <c r="P12" i="3" s="1"/>
  <c r="Q12" i="3" s="1"/>
  <c r="AM11" i="3"/>
  <c r="AN11" i="3" s="1"/>
  <c r="L11" i="3"/>
  <c r="N11" i="3" s="1"/>
  <c r="P11" i="3" s="1"/>
  <c r="Q11" i="3" s="1"/>
  <c r="AM15" i="3"/>
  <c r="AN15" i="3" s="1"/>
  <c r="L15" i="3"/>
  <c r="N15" i="3" s="1"/>
  <c r="P15" i="3" s="1"/>
  <c r="Q15" i="3" s="1"/>
  <c r="AM23" i="3"/>
  <c r="AN23" i="3" s="1"/>
  <c r="L23" i="3"/>
  <c r="N23" i="3" s="1"/>
  <c r="P23" i="3" s="1"/>
  <c r="Q23" i="3" s="1"/>
  <c r="AM21" i="3"/>
  <c r="AN21" i="3" s="1"/>
  <c r="L21" i="3"/>
  <c r="N21" i="3" s="1"/>
  <c r="P21" i="3" s="1"/>
  <c r="Q21" i="3" s="1"/>
  <c r="AM16" i="3"/>
  <c r="AN16" i="3" s="1"/>
  <c r="L16" i="3"/>
  <c r="N16" i="3" s="1"/>
  <c r="P16" i="3" s="1"/>
  <c r="Q16" i="3" s="1"/>
  <c r="AM18" i="3"/>
  <c r="AN18" i="3" s="1"/>
  <c r="L18" i="3"/>
  <c r="N18" i="3" s="1"/>
  <c r="P18" i="3" s="1"/>
  <c r="Q18" i="3" s="1"/>
  <c r="AM17" i="3"/>
  <c r="AN17" i="3" s="1"/>
  <c r="L17" i="3"/>
  <c r="N17" i="3" s="1"/>
  <c r="P17" i="3" s="1"/>
  <c r="Q17" i="3" s="1"/>
  <c r="AM19" i="3"/>
  <c r="AN19" i="3" s="1"/>
  <c r="AQ19" i="3" s="1"/>
  <c r="L19" i="3"/>
  <c r="N19" i="3" s="1"/>
  <c r="P19" i="3" s="1"/>
  <c r="AM9" i="3"/>
  <c r="AN9" i="3" s="1"/>
  <c r="L9" i="3"/>
  <c r="N9" i="3" s="1"/>
  <c r="P9" i="3" s="1"/>
  <c r="Q9" i="3" s="1"/>
  <c r="AM20" i="3"/>
  <c r="AN20" i="3" s="1"/>
  <c r="AQ20" i="3" s="1"/>
  <c r="L20" i="3"/>
  <c r="N20" i="3" s="1"/>
  <c r="P20" i="3" s="1"/>
  <c r="AM14" i="3"/>
  <c r="AN14" i="3" s="1"/>
  <c r="L14" i="3"/>
  <c r="N14" i="3" s="1"/>
  <c r="P14" i="3" s="1"/>
  <c r="Q14" i="3" s="1"/>
  <c r="AM13" i="3"/>
  <c r="AN13" i="3" s="1"/>
  <c r="L13" i="3"/>
  <c r="N13" i="3" s="1"/>
  <c r="P13" i="3" s="1"/>
  <c r="Q13" i="3" s="1"/>
  <c r="AM10" i="3"/>
  <c r="AN10" i="3" s="1"/>
  <c r="AQ10" i="3" s="1"/>
  <c r="L10" i="3"/>
  <c r="N10" i="3" s="1"/>
  <c r="P10" i="3" s="1"/>
  <c r="AM22" i="3"/>
  <c r="AN22" i="3" s="1"/>
  <c r="AQ22" i="3" s="1"/>
  <c r="L22" i="3"/>
  <c r="N22" i="3" s="1"/>
  <c r="P22" i="3" s="1"/>
  <c r="AM9" i="9"/>
  <c r="AN9" i="9" s="1"/>
  <c r="AQ9" i="9" s="1"/>
  <c r="AQ10" i="7" l="1"/>
  <c r="AQ15" i="7"/>
  <c r="AQ21" i="7"/>
  <c r="AQ13" i="7"/>
  <c r="AQ15" i="3"/>
  <c r="AQ11" i="3"/>
  <c r="AQ12" i="3"/>
  <c r="AQ12" i="6"/>
  <c r="AQ15" i="6"/>
  <c r="AQ11" i="6"/>
  <c r="AQ14" i="6"/>
  <c r="AQ16" i="6"/>
  <c r="AQ12" i="7"/>
  <c r="AQ9" i="4"/>
  <c r="AQ21" i="3"/>
  <c r="AQ9" i="3"/>
  <c r="AQ17" i="3"/>
  <c r="AQ18" i="3"/>
  <c r="AQ14" i="3"/>
  <c r="AQ16" i="3"/>
  <c r="AQ13" i="3"/>
  <c r="AQ23" i="3"/>
</calcChain>
</file>

<file path=xl/sharedStrings.xml><?xml version="1.0" encoding="utf-8"?>
<sst xmlns="http://schemas.openxmlformats.org/spreadsheetml/2006/main" count="621" uniqueCount="108">
  <si>
    <t>Nr</t>
  </si>
  <si>
    <t>Deelnemer</t>
  </si>
  <si>
    <t>Wegparcours</t>
  </si>
  <si>
    <t xml:space="preserve">Gereden </t>
  </si>
  <si>
    <t>Ideale</t>
  </si>
  <si>
    <t>Ver-</t>
  </si>
  <si>
    <t>Hindernis 1</t>
  </si>
  <si>
    <t>Hindernis 2</t>
  </si>
  <si>
    <t>Hindernis 3</t>
  </si>
  <si>
    <t>Hindernis 4</t>
  </si>
  <si>
    <t>Hindernis 5</t>
  </si>
  <si>
    <t>Vaardigheid</t>
  </si>
  <si>
    <t>Totaal</t>
  </si>
  <si>
    <t>Uit-</t>
  </si>
  <si>
    <t xml:space="preserve">tijd </t>
  </si>
  <si>
    <t>tijd</t>
  </si>
  <si>
    <t>schil</t>
  </si>
  <si>
    <t>punt</t>
  </si>
  <si>
    <t>Tijd-</t>
  </si>
  <si>
    <t>straf</t>
  </si>
  <si>
    <t>gere-</t>
  </si>
  <si>
    <t>toegestane</t>
  </si>
  <si>
    <t>ver-</t>
  </si>
  <si>
    <t>tijd-</t>
  </si>
  <si>
    <t>straf-</t>
  </si>
  <si>
    <t>slag</t>
  </si>
  <si>
    <t xml:space="preserve">  Start-</t>
  </si>
  <si>
    <t xml:space="preserve"> Finish-</t>
  </si>
  <si>
    <t>pun-</t>
  </si>
  <si>
    <t>den</t>
  </si>
  <si>
    <t>punten</t>
  </si>
  <si>
    <t>ten</t>
  </si>
  <si>
    <t xml:space="preserve"> </t>
  </si>
  <si>
    <t>Adres</t>
  </si>
  <si>
    <t>Woonplaats</t>
  </si>
  <si>
    <t>Hindernis 6</t>
  </si>
  <si>
    <t>Fenna Verbelen</t>
  </si>
  <si>
    <t>menteam 3 times a lady</t>
  </si>
  <si>
    <t>Tessa in 't Groen</t>
  </si>
  <si>
    <t>Dirk van Hees</t>
  </si>
  <si>
    <t>Juta Leysen</t>
  </si>
  <si>
    <t>Rudy Gybels</t>
  </si>
  <si>
    <t>Chantal Vermerris</t>
  </si>
  <si>
    <t>Jordy Reuvers</t>
  </si>
  <si>
    <t>Ilse Kuenen</t>
  </si>
  <si>
    <t>Tobe Berrens</t>
  </si>
  <si>
    <t>Piet van de Brand</t>
  </si>
  <si>
    <t>team Hof ter Musschen</t>
  </si>
  <si>
    <t>Liedewij Gelderblom</t>
  </si>
  <si>
    <t>menteam Brabant</t>
  </si>
  <si>
    <t>Jonas Corten</t>
  </si>
  <si>
    <t>Gracejelaine den Ridder</t>
  </si>
  <si>
    <t>Marcel Marijnissen</t>
  </si>
  <si>
    <t>Jennifer van der Graaf</t>
  </si>
  <si>
    <t>Sylvana Klerkx</t>
  </si>
  <si>
    <t>Arie Rozendaal</t>
  </si>
  <si>
    <t>Karel Geentjes</t>
  </si>
  <si>
    <t>Cor Jochems</t>
  </si>
  <si>
    <t>Cleo van Dorp</t>
  </si>
  <si>
    <t>Thessa Dekker</t>
  </si>
  <si>
    <t>Nico Mesu</t>
  </si>
  <si>
    <t>Hans van Meer</t>
  </si>
  <si>
    <t>menteam van den Hout</t>
  </si>
  <si>
    <t>Jan Hamers</t>
  </si>
  <si>
    <t>Erik Verloo</t>
  </si>
  <si>
    <t>Arno van de Brand</t>
  </si>
  <si>
    <t>Jan Heijnen</t>
  </si>
  <si>
    <t>Ingeborg Boers</t>
  </si>
  <si>
    <t>Ad van Beek</t>
  </si>
  <si>
    <t>Johan Koster</t>
  </si>
  <si>
    <t>menteam Alblas</t>
  </si>
  <si>
    <t>Johan van Hooijdonk</t>
  </si>
  <si>
    <t>Robin  Franken</t>
  </si>
  <si>
    <t>Dirk Bastiaansen</t>
  </si>
  <si>
    <t>Lisanne van Meerten</t>
  </si>
  <si>
    <t>Anne Zaayer</t>
  </si>
  <si>
    <t>Bernie Damen</t>
  </si>
  <si>
    <t>Wim Leysen</t>
  </si>
  <si>
    <t>Charissa den Ridder</t>
  </si>
  <si>
    <t>Frans Marijnissen</t>
  </si>
  <si>
    <t>Maja Vandenhoeck</t>
  </si>
  <si>
    <t>Marina Lamper</t>
  </si>
  <si>
    <t>Hans Goedhart</t>
  </si>
  <si>
    <t>Rudi van Bijlen</t>
  </si>
  <si>
    <t>Sjoerd Lensen</t>
  </si>
  <si>
    <t>Bernd Wouters</t>
  </si>
  <si>
    <t>Stephanie Siebels</t>
  </si>
  <si>
    <t>Louis Verwimp</t>
  </si>
  <si>
    <t>Frank Vissers</t>
  </si>
  <si>
    <t>Umberto van Gool</t>
  </si>
  <si>
    <t>Eric Eijpelaer</t>
  </si>
  <si>
    <t>jeugd</t>
  </si>
  <si>
    <t>mpa</t>
  </si>
  <si>
    <t>epa</t>
  </si>
  <si>
    <t>dpo</t>
  </si>
  <si>
    <t>epo</t>
  </si>
  <si>
    <t>dpa</t>
  </si>
  <si>
    <t>mpo</t>
  </si>
  <si>
    <t>Minke Schouten</t>
  </si>
  <si>
    <t>NG</t>
  </si>
  <si>
    <t>EL</t>
  </si>
  <si>
    <t>el</t>
  </si>
  <si>
    <t>Strafpunten</t>
  </si>
  <si>
    <t>Wegtraject</t>
  </si>
  <si>
    <t>toegest,</t>
  </si>
  <si>
    <t>Piet</t>
  </si>
  <si>
    <t>Weg</t>
  </si>
  <si>
    <t>traject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</si>
</sst>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.0"/>
    <numFmt numFmtId="166" formatCode="###0.0"/>
  </numFmts>
  <fonts count="14" x14ac:knownFonts="1">
    <font>
      <sz val="12"/>
      <name val="Tms Rmn"/>
    </font>
    <font>
      <b/>
      <i/>
      <outline/>
      <shadow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sz val="10"/>
      <name val="Tms Rmn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gray06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Border="1"/>
    <xf numFmtId="0" fontId="2" fillId="0" borderId="0" xfId="0" applyFont="1" applyBorder="1"/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21" fontId="5" fillId="2" borderId="1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21" fontId="4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/>
    <xf numFmtId="21" fontId="5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6" fontId="4" fillId="0" borderId="4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0" fontId="4" fillId="0" borderId="4" xfId="0" applyFont="1" applyFill="1" applyBorder="1" applyAlignment="1">
      <alignment horizontal="center"/>
    </xf>
    <xf numFmtId="21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>
      <alignment horizontal="center"/>
    </xf>
    <xf numFmtId="21" fontId="5" fillId="0" borderId="4" xfId="0" applyNumberFormat="1" applyFont="1" applyFill="1" applyBorder="1" applyAlignment="1">
      <alignment horizontal="center"/>
    </xf>
    <xf numFmtId="166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21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21" fontId="5" fillId="0" borderId="6" xfId="0" applyNumberFormat="1" applyFont="1" applyFill="1" applyBorder="1" applyAlignment="1">
      <alignment horizontal="center"/>
    </xf>
    <xf numFmtId="165" fontId="5" fillId="0" borderId="6" xfId="0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>
      <alignment horizontal="center"/>
    </xf>
    <xf numFmtId="166" fontId="4" fillId="0" borderId="6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2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21" fontId="2" fillId="0" borderId="0" xfId="0" applyNumberFormat="1" applyFont="1" applyBorder="1"/>
    <xf numFmtId="21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/>
    <xf numFmtId="165" fontId="2" fillId="0" borderId="0" xfId="0" applyNumberFormat="1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Border="1" applyAlignment="1">
      <alignment horizontal="center"/>
    </xf>
    <xf numFmtId="21" fontId="2" fillId="0" borderId="0" xfId="0" applyNumberFormat="1" applyFont="1"/>
    <xf numFmtId="0" fontId="2" fillId="0" borderId="0" xfId="0" applyFont="1" applyFill="1"/>
    <xf numFmtId="1" fontId="2" fillId="0" borderId="0" xfId="0" applyNumberFormat="1" applyFont="1" applyFill="1" applyAlignment="1">
      <alignment horizontal="center"/>
    </xf>
    <xf numFmtId="21" fontId="2" fillId="0" borderId="0" xfId="0" applyNumberFormat="1" applyFont="1" applyFill="1" applyBorder="1"/>
    <xf numFmtId="164" fontId="2" fillId="0" borderId="0" xfId="0" applyNumberFormat="1" applyFont="1" applyFill="1" applyBorder="1"/>
    <xf numFmtId="21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3" fontId="2" fillId="0" borderId="0" xfId="0" applyNumberFormat="1" applyFont="1" applyFill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/>
    <xf numFmtId="166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2" borderId="0" xfId="0" applyFont="1" applyFill="1" applyBorder="1" applyAlignment="1" applyProtection="1">
      <alignment horizontal="right"/>
    </xf>
    <xf numFmtId="3" fontId="5" fillId="0" borderId="7" xfId="0" applyNumberFormat="1" applyFont="1" applyFill="1" applyBorder="1" applyAlignment="1">
      <alignment horizontal="center"/>
    </xf>
    <xf numFmtId="1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Fill="1"/>
    <xf numFmtId="1" fontId="3" fillId="0" borderId="0" xfId="0" applyNumberFormat="1" applyFont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1" fontId="6" fillId="0" borderId="0" xfId="0" applyNumberFormat="1" applyFont="1" applyFill="1" applyAlignment="1">
      <alignment horizontal="center"/>
    </xf>
    <xf numFmtId="21" fontId="6" fillId="0" borderId="0" xfId="0" applyNumberFormat="1" applyFont="1" applyAlignment="1">
      <alignment horizontal="center"/>
    </xf>
    <xf numFmtId="21" fontId="6" fillId="0" borderId="0" xfId="0" applyNumberFormat="1" applyFont="1" applyFill="1" applyBorder="1"/>
    <xf numFmtId="164" fontId="6" fillId="0" borderId="0" xfId="0" applyNumberFormat="1" applyFont="1" applyFill="1" applyBorder="1"/>
    <xf numFmtId="21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/>
    <xf numFmtId="165" fontId="7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left"/>
    </xf>
    <xf numFmtId="2" fontId="2" fillId="0" borderId="0" xfId="0" applyNumberFormat="1" applyFont="1"/>
    <xf numFmtId="2" fontId="5" fillId="2" borderId="1" xfId="0" applyNumberFormat="1" applyFont="1" applyFill="1" applyBorder="1" applyAlignment="1" applyProtection="1">
      <alignment horizontal="right"/>
    </xf>
    <xf numFmtId="2" fontId="5" fillId="0" borderId="4" xfId="0" applyNumberFormat="1" applyFont="1" applyFill="1" applyBorder="1" applyAlignment="1" applyProtection="1">
      <alignment horizontal="center"/>
    </xf>
    <xf numFmtId="2" fontId="5" fillId="0" borderId="5" xfId="0" applyNumberFormat="1" applyFont="1" applyFill="1" applyBorder="1" applyAlignment="1" applyProtection="1">
      <alignment horizontal="center"/>
    </xf>
    <xf numFmtId="2" fontId="5" fillId="0" borderId="6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/>
    <xf numFmtId="2" fontId="5" fillId="2" borderId="1" xfId="0" applyNumberFormat="1" applyFont="1" applyFill="1" applyBorder="1" applyAlignment="1" applyProtection="1">
      <alignment horizontal="center"/>
    </xf>
    <xf numFmtId="2" fontId="4" fillId="2" borderId="2" xfId="0" applyNumberFormat="1" applyFont="1" applyFill="1" applyBorder="1" applyAlignment="1">
      <alignment horizontal="left"/>
    </xf>
    <xf numFmtId="2" fontId="5" fillId="0" borderId="4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AFDAF-55CF-4390-ABE9-770332BB2931}">
  <dimension ref="A1:AU105"/>
  <sheetViews>
    <sheetView tabSelected="1" workbookViewId="0">
      <selection activeCell="Y31" sqref="Y31"/>
    </sheetView>
  </sheetViews>
  <sheetFormatPr defaultRowHeight="12.75" x14ac:dyDescent="0.2"/>
  <cols>
    <col min="1" max="1" width="3.875" style="48" customWidth="1"/>
    <col min="2" max="2" width="0.625" style="94" customWidth="1"/>
    <col min="3" max="3" width="16.625" style="91" customWidth="1"/>
    <col min="4" max="4" width="24" style="1" hidden="1" customWidth="1"/>
    <col min="5" max="5" width="2" style="1" hidden="1" customWidth="1"/>
    <col min="6" max="6" width="4.125" style="1" customWidth="1"/>
    <col min="7" max="7" width="0.5" style="1" customWidth="1"/>
    <col min="8" max="8" width="7.625" style="58" hidden="1" customWidth="1"/>
    <col min="9" max="9" width="1.125" style="2" hidden="1" customWidth="1"/>
    <col min="10" max="10" width="7.625" style="58" hidden="1" customWidth="1"/>
    <col min="11" max="11" width="1.125" style="2" hidden="1" customWidth="1"/>
    <col min="12" max="14" width="7.875" style="58" hidden="1" customWidth="1"/>
    <col min="15" max="15" width="1.125" style="2" hidden="1" customWidth="1"/>
    <col min="16" max="17" width="5.25" style="3" hidden="1" customWidth="1"/>
    <col min="18" max="18" width="0.75" style="1" hidden="1" customWidth="1"/>
    <col min="19" max="19" width="8.25" style="97" customWidth="1"/>
    <col min="20" max="20" width="4.875" style="1" customWidth="1"/>
    <col min="21" max="21" width="0.375" style="1" customWidth="1"/>
    <col min="22" max="22" width="7.125" style="97" customWidth="1"/>
    <col min="23" max="23" width="4.75" style="1" customWidth="1"/>
    <col min="24" max="24" width="0.625" style="1" customWidth="1"/>
    <col min="25" max="25" width="7.125" style="97" customWidth="1"/>
    <col min="26" max="26" width="4.75" style="1" customWidth="1"/>
    <col min="27" max="27" width="0.625" style="1" customWidth="1"/>
    <col min="28" max="28" width="5.5" style="97" hidden="1" customWidth="1"/>
    <col min="29" max="29" width="4.5" style="1" hidden="1" customWidth="1"/>
    <col min="30" max="30" width="0.625" style="1" hidden="1" customWidth="1"/>
    <col min="31" max="31" width="5.75" style="97" hidden="1" customWidth="1"/>
    <col min="32" max="32" width="4.875" style="1" hidden="1" customWidth="1"/>
    <col min="33" max="33" width="0.625" style="1" hidden="1" customWidth="1"/>
    <col min="34" max="34" width="4.875" style="4" hidden="1" customWidth="1"/>
    <col min="35" max="35" width="4.875" style="1" hidden="1" customWidth="1"/>
    <col min="36" max="36" width="1.125" style="1" hidden="1" customWidth="1"/>
    <col min="37" max="37" width="5.75" style="97" bestFit="1" customWidth="1"/>
    <col min="38" max="38" width="8.125" style="5" customWidth="1"/>
    <col min="39" max="39" width="5.5" style="5" customWidth="1"/>
    <col min="40" max="40" width="5" style="6" customWidth="1"/>
    <col min="41" max="41" width="3.75" style="1" customWidth="1"/>
    <col min="42" max="42" width="0.625" style="1" customWidth="1"/>
    <col min="43" max="43" width="6.5" style="7" customWidth="1"/>
    <col min="44" max="44" width="0.375" style="7" customWidth="1"/>
    <col min="45" max="45" width="4.875" style="8" customWidth="1"/>
    <col min="46" max="16384" width="9" style="1"/>
  </cols>
  <sheetData>
    <row r="1" spans="1:45" ht="18.75" x14ac:dyDescent="0.3">
      <c r="C1" s="115"/>
      <c r="F1" s="95"/>
      <c r="S1" s="115" t="s">
        <v>32</v>
      </c>
    </row>
    <row r="3" spans="1:45" x14ac:dyDescent="0.2">
      <c r="P3" s="123" t="s">
        <v>103</v>
      </c>
      <c r="Q3" s="123"/>
    </row>
    <row r="4" spans="1:45" x14ac:dyDescent="0.2">
      <c r="A4" s="11" t="s">
        <v>0</v>
      </c>
      <c r="C4" s="92" t="s">
        <v>1</v>
      </c>
      <c r="D4" s="9" t="s">
        <v>33</v>
      </c>
      <c r="E4" s="9" t="s">
        <v>34</v>
      </c>
      <c r="F4" s="10"/>
      <c r="G4" s="11"/>
      <c r="H4" s="12"/>
      <c r="I4" s="14" t="s">
        <v>2</v>
      </c>
      <c r="J4" s="14"/>
      <c r="K4" s="15"/>
      <c r="L4" s="16" t="s">
        <v>3</v>
      </c>
      <c r="M4" s="16" t="s">
        <v>4</v>
      </c>
      <c r="N4" s="16" t="s">
        <v>5</v>
      </c>
      <c r="O4" s="13"/>
      <c r="P4" s="123" t="s">
        <v>102</v>
      </c>
      <c r="Q4" s="123"/>
      <c r="R4" s="10"/>
      <c r="S4" s="98"/>
      <c r="T4" s="17" t="s">
        <v>6</v>
      </c>
      <c r="U4" s="18"/>
      <c r="V4" s="103"/>
      <c r="W4" s="17" t="s">
        <v>7</v>
      </c>
      <c r="X4" s="10"/>
      <c r="Y4" s="103"/>
      <c r="Z4" s="17" t="s">
        <v>8</v>
      </c>
      <c r="AA4" s="10"/>
      <c r="AB4" s="103"/>
      <c r="AC4" s="17" t="s">
        <v>9</v>
      </c>
      <c r="AD4" s="10"/>
      <c r="AE4" s="103"/>
      <c r="AF4" s="17" t="s">
        <v>10</v>
      </c>
      <c r="AG4" s="72"/>
      <c r="AH4" s="19"/>
      <c r="AI4" s="17" t="s">
        <v>35</v>
      </c>
      <c r="AJ4" s="10"/>
      <c r="AK4" s="114"/>
      <c r="AL4" s="20"/>
      <c r="AM4" s="14" t="s">
        <v>11</v>
      </c>
      <c r="AN4" s="14"/>
      <c r="AO4" s="21"/>
      <c r="AP4" s="10"/>
      <c r="AQ4" s="22" t="s">
        <v>12</v>
      </c>
      <c r="AR4" s="23"/>
      <c r="AS4" s="24" t="s">
        <v>13</v>
      </c>
    </row>
    <row r="5" spans="1:45" x14ac:dyDescent="0.2">
      <c r="A5" s="11"/>
      <c r="C5" s="92"/>
      <c r="D5" s="10"/>
      <c r="E5" s="10"/>
      <c r="F5" s="10"/>
      <c r="G5" s="10"/>
      <c r="H5" s="25"/>
      <c r="I5" s="26"/>
      <c r="J5" s="25"/>
      <c r="K5" s="26"/>
      <c r="L5" s="25" t="s">
        <v>14</v>
      </c>
      <c r="M5" s="25" t="s">
        <v>15</v>
      </c>
      <c r="N5" s="25" t="s">
        <v>16</v>
      </c>
      <c r="O5" s="27"/>
      <c r="P5" s="28" t="s">
        <v>17</v>
      </c>
      <c r="Q5" s="35" t="s">
        <v>18</v>
      </c>
      <c r="R5" s="10"/>
      <c r="S5" s="99" t="s">
        <v>15</v>
      </c>
      <c r="T5" s="30" t="s">
        <v>19</v>
      </c>
      <c r="U5" s="18"/>
      <c r="V5" s="99" t="s">
        <v>15</v>
      </c>
      <c r="W5" s="30" t="s">
        <v>19</v>
      </c>
      <c r="X5" s="10"/>
      <c r="Y5" s="99" t="s">
        <v>15</v>
      </c>
      <c r="Z5" s="30" t="s">
        <v>19</v>
      </c>
      <c r="AA5" s="10"/>
      <c r="AB5" s="99" t="s">
        <v>15</v>
      </c>
      <c r="AC5" s="30" t="s">
        <v>19</v>
      </c>
      <c r="AD5" s="10"/>
      <c r="AE5" s="99" t="s">
        <v>15</v>
      </c>
      <c r="AF5" s="30" t="s">
        <v>19</v>
      </c>
      <c r="AG5" s="18"/>
      <c r="AH5" s="29" t="s">
        <v>15</v>
      </c>
      <c r="AI5" s="30" t="s">
        <v>19</v>
      </c>
      <c r="AJ5" s="10"/>
      <c r="AK5" s="105" t="s">
        <v>20</v>
      </c>
      <c r="AL5" s="31" t="s">
        <v>21</v>
      </c>
      <c r="AM5" s="31" t="s">
        <v>22</v>
      </c>
      <c r="AN5" s="32" t="s">
        <v>23</v>
      </c>
      <c r="AO5" s="30" t="s">
        <v>24</v>
      </c>
      <c r="AP5" s="10"/>
      <c r="AQ5" s="33" t="s">
        <v>24</v>
      </c>
      <c r="AR5" s="23"/>
      <c r="AS5" s="34" t="s">
        <v>25</v>
      </c>
    </row>
    <row r="6" spans="1:45" x14ac:dyDescent="0.2">
      <c r="A6" s="11"/>
      <c r="C6" s="92"/>
      <c r="D6" s="10"/>
      <c r="E6" s="10"/>
      <c r="F6" s="10"/>
      <c r="G6" s="10"/>
      <c r="H6" s="32" t="s">
        <v>26</v>
      </c>
      <c r="I6" s="26"/>
      <c r="J6" s="32" t="s">
        <v>27</v>
      </c>
      <c r="K6" s="26"/>
      <c r="L6" s="25"/>
      <c r="M6" s="25"/>
      <c r="N6" s="25"/>
      <c r="O6" s="27"/>
      <c r="P6" s="28"/>
      <c r="Q6" s="35" t="s">
        <v>24</v>
      </c>
      <c r="R6" s="10"/>
      <c r="S6" s="100"/>
      <c r="T6" s="37" t="s">
        <v>28</v>
      </c>
      <c r="U6" s="18"/>
      <c r="V6" s="100"/>
      <c r="W6" s="37" t="s">
        <v>28</v>
      </c>
      <c r="X6" s="10"/>
      <c r="Y6" s="100"/>
      <c r="Z6" s="37" t="s">
        <v>28</v>
      </c>
      <c r="AA6" s="10"/>
      <c r="AB6" s="100"/>
      <c r="AC6" s="37" t="s">
        <v>28</v>
      </c>
      <c r="AD6" s="10"/>
      <c r="AE6" s="100"/>
      <c r="AF6" s="37" t="s">
        <v>28</v>
      </c>
      <c r="AG6" s="18"/>
      <c r="AH6" s="36"/>
      <c r="AI6" s="37" t="s">
        <v>28</v>
      </c>
      <c r="AJ6" s="10"/>
      <c r="AK6" s="106" t="s">
        <v>29</v>
      </c>
      <c r="AL6" s="31" t="s">
        <v>15</v>
      </c>
      <c r="AM6" s="31" t="s">
        <v>16</v>
      </c>
      <c r="AN6" s="38" t="s">
        <v>24</v>
      </c>
      <c r="AO6" s="39" t="s">
        <v>28</v>
      </c>
      <c r="AP6" s="10"/>
      <c r="AQ6" s="33" t="s">
        <v>30</v>
      </c>
      <c r="AR6" s="23"/>
      <c r="AS6" s="34"/>
    </row>
    <row r="7" spans="1:45" x14ac:dyDescent="0.2">
      <c r="A7" s="11"/>
      <c r="C7" s="92"/>
      <c r="D7" s="10"/>
      <c r="E7" s="10"/>
      <c r="F7" s="10"/>
      <c r="G7" s="10"/>
      <c r="H7" s="40" t="s">
        <v>15</v>
      </c>
      <c r="I7" s="26"/>
      <c r="J7" s="40" t="s">
        <v>15</v>
      </c>
      <c r="K7" s="26"/>
      <c r="L7" s="25"/>
      <c r="M7" s="25"/>
      <c r="N7" s="25"/>
      <c r="O7" s="27"/>
      <c r="P7" s="28"/>
      <c r="Q7" s="41" t="s">
        <v>30</v>
      </c>
      <c r="R7" s="10"/>
      <c r="S7" s="101"/>
      <c r="T7" s="43" t="s">
        <v>31</v>
      </c>
      <c r="U7" s="18"/>
      <c r="V7" s="101"/>
      <c r="W7" s="43" t="s">
        <v>31</v>
      </c>
      <c r="X7" s="10"/>
      <c r="Y7" s="101"/>
      <c r="Z7" s="43" t="s">
        <v>31</v>
      </c>
      <c r="AA7" s="10"/>
      <c r="AB7" s="101"/>
      <c r="AC7" s="43" t="s">
        <v>31</v>
      </c>
      <c r="AD7" s="10"/>
      <c r="AE7" s="101"/>
      <c r="AF7" s="43" t="s">
        <v>31</v>
      </c>
      <c r="AG7" s="18"/>
      <c r="AH7" s="42"/>
      <c r="AI7" s="43" t="s">
        <v>31</v>
      </c>
      <c r="AJ7" s="10"/>
      <c r="AK7" s="107" t="s">
        <v>15</v>
      </c>
      <c r="AL7" s="73"/>
      <c r="AM7" s="73"/>
      <c r="AN7" s="40" t="s">
        <v>30</v>
      </c>
      <c r="AO7" s="44" t="s">
        <v>31</v>
      </c>
      <c r="AP7" s="10"/>
      <c r="AQ7" s="45"/>
      <c r="AR7" s="23"/>
      <c r="AS7" s="46"/>
    </row>
    <row r="8" spans="1:45" x14ac:dyDescent="0.2">
      <c r="A8" s="11"/>
      <c r="C8" s="92"/>
      <c r="D8" s="10"/>
      <c r="E8" s="10"/>
      <c r="F8" s="10"/>
      <c r="G8" s="10"/>
      <c r="H8" s="25"/>
      <c r="I8" s="26"/>
      <c r="J8" s="25"/>
      <c r="K8" s="26"/>
      <c r="L8" s="25"/>
      <c r="M8" s="25"/>
      <c r="N8" s="25"/>
      <c r="O8" s="27"/>
      <c r="P8" s="28"/>
      <c r="Q8" s="28"/>
      <c r="R8" s="10"/>
      <c r="S8" s="108"/>
      <c r="T8" s="18"/>
      <c r="U8" s="18"/>
      <c r="V8" s="108"/>
      <c r="W8" s="18"/>
      <c r="X8" s="10"/>
      <c r="Y8" s="108"/>
      <c r="Z8" s="18"/>
      <c r="AA8" s="10"/>
      <c r="AB8" s="108"/>
      <c r="AC8" s="18"/>
      <c r="AD8" s="10"/>
      <c r="AE8" s="108"/>
      <c r="AF8" s="18"/>
      <c r="AG8" s="18"/>
      <c r="AH8" s="109"/>
      <c r="AI8" s="18"/>
      <c r="AJ8" s="10"/>
      <c r="AK8" s="110"/>
      <c r="AL8" s="31"/>
      <c r="AM8" s="31"/>
      <c r="AN8" s="25"/>
      <c r="AO8" s="111"/>
      <c r="AP8" s="10"/>
      <c r="AQ8" s="112"/>
      <c r="AR8" s="23"/>
      <c r="AS8" s="113"/>
    </row>
    <row r="9" spans="1:45" ht="18.75" customHeight="1" x14ac:dyDescent="0.25">
      <c r="A9" s="116">
        <v>2</v>
      </c>
      <c r="B9" s="1"/>
      <c r="C9" s="96" t="s">
        <v>36</v>
      </c>
      <c r="F9" s="6" t="s">
        <v>91</v>
      </c>
      <c r="H9" s="47"/>
      <c r="I9" s="59"/>
      <c r="J9" s="61"/>
      <c r="K9" s="62"/>
      <c r="L9" s="61"/>
      <c r="M9" s="63"/>
      <c r="N9" s="61"/>
      <c r="O9" s="62"/>
      <c r="P9" s="64"/>
      <c r="Q9" s="64"/>
      <c r="R9" s="59"/>
      <c r="S9" s="102">
        <v>103.1</v>
      </c>
      <c r="T9" s="59">
        <v>0</v>
      </c>
      <c r="U9" s="59"/>
      <c r="V9" s="102">
        <v>57.85</v>
      </c>
      <c r="W9" s="59">
        <v>0</v>
      </c>
      <c r="X9" s="59"/>
      <c r="Y9" s="102">
        <v>57.81</v>
      </c>
      <c r="Z9" s="59">
        <v>0</v>
      </c>
      <c r="AA9" s="59"/>
      <c r="AB9" s="102">
        <v>0</v>
      </c>
      <c r="AC9" s="59"/>
      <c r="AD9" s="59"/>
      <c r="AE9" s="102">
        <v>0</v>
      </c>
      <c r="AF9" s="59"/>
      <c r="AG9" s="59"/>
      <c r="AH9" s="74">
        <v>0</v>
      </c>
      <c r="AI9" s="59"/>
      <c r="AJ9" s="59"/>
      <c r="AK9" s="102">
        <v>195.56</v>
      </c>
      <c r="AL9" s="65">
        <v>200</v>
      </c>
      <c r="AM9" s="65">
        <f t="shared" ref="AM9" si="0">AK9-AL9</f>
        <v>-4.4399999999999977</v>
      </c>
      <c r="AN9" s="66">
        <f t="shared" ref="AN9" si="1">IF(AM9&lt;0,0*AK9,0*AL9+0.5*AM9)</f>
        <v>0</v>
      </c>
      <c r="AO9" s="67">
        <v>2</v>
      </c>
      <c r="AP9" s="67"/>
      <c r="AQ9" s="80">
        <f t="shared" ref="AQ9" si="2">Q9+(S9*0.25+T9)+(V9*0.25+W9)+(Y9*0.25+Z9)+(AB9*0.25+AC9)+(AE9*0.25+AF9)+(AH9*0.25+AI9)+AN9+AO9</f>
        <v>56.69</v>
      </c>
      <c r="AS9" s="117">
        <v>1</v>
      </c>
    </row>
    <row r="10" spans="1:45" s="77" customFormat="1" x14ac:dyDescent="0.2">
      <c r="A10" s="116"/>
      <c r="C10" s="96"/>
      <c r="D10" s="1"/>
      <c r="E10" s="1"/>
      <c r="F10" s="6"/>
      <c r="H10" s="47"/>
      <c r="I10" s="59"/>
      <c r="J10" s="47"/>
      <c r="K10" s="62"/>
      <c r="L10" s="61"/>
      <c r="M10" s="63"/>
      <c r="N10" s="61"/>
      <c r="O10" s="62"/>
      <c r="P10" s="64"/>
      <c r="Q10" s="64"/>
      <c r="R10" s="59"/>
      <c r="S10" s="102"/>
      <c r="T10" s="59"/>
      <c r="U10" s="59"/>
      <c r="V10" s="102"/>
      <c r="W10" s="59"/>
      <c r="X10" s="59"/>
      <c r="Y10" s="102"/>
      <c r="Z10" s="59"/>
      <c r="AA10" s="59"/>
      <c r="AB10" s="102"/>
      <c r="AC10" s="59"/>
      <c r="AD10" s="59"/>
      <c r="AE10" s="102"/>
      <c r="AF10" s="59"/>
      <c r="AG10" s="59"/>
      <c r="AH10" s="74"/>
      <c r="AI10" s="59"/>
      <c r="AJ10" s="59"/>
      <c r="AK10" s="102"/>
      <c r="AL10" s="65"/>
      <c r="AM10" s="65"/>
      <c r="AN10" s="66"/>
      <c r="AO10" s="67"/>
      <c r="AP10" s="67"/>
      <c r="AQ10" s="80"/>
      <c r="AR10" s="7"/>
      <c r="AS10" s="71"/>
    </row>
    <row r="11" spans="1:45" x14ac:dyDescent="0.2">
      <c r="A11" s="116"/>
      <c r="B11" s="1"/>
      <c r="C11" s="93"/>
      <c r="F11" s="6"/>
      <c r="H11" s="47"/>
      <c r="I11" s="59"/>
      <c r="J11" s="47"/>
      <c r="K11" s="62"/>
      <c r="L11" s="61"/>
      <c r="M11" s="63"/>
      <c r="N11" s="61"/>
      <c r="O11" s="62"/>
      <c r="P11" s="64"/>
      <c r="Q11" s="64"/>
      <c r="R11" s="59"/>
      <c r="S11" s="102"/>
      <c r="T11" s="59"/>
      <c r="U11" s="59"/>
      <c r="V11" s="102"/>
      <c r="W11" s="59"/>
      <c r="X11" s="59"/>
      <c r="Y11" s="102"/>
      <c r="Z11" s="59"/>
      <c r="AA11" s="59"/>
      <c r="AB11" s="102"/>
      <c r="AC11" s="59"/>
      <c r="AD11" s="59"/>
      <c r="AE11" s="102"/>
      <c r="AF11" s="59"/>
      <c r="AG11" s="59"/>
      <c r="AH11" s="74"/>
      <c r="AI11" s="59"/>
      <c r="AJ11" s="59"/>
      <c r="AK11" s="102"/>
      <c r="AL11" s="65"/>
      <c r="AM11" s="65"/>
      <c r="AN11" s="66"/>
      <c r="AO11" s="67"/>
      <c r="AP11" s="67"/>
      <c r="AQ11" s="80"/>
      <c r="AS11" s="48"/>
    </row>
    <row r="12" spans="1:45" s="77" customFormat="1" x14ac:dyDescent="0.2">
      <c r="A12" s="116"/>
      <c r="C12" s="96"/>
      <c r="D12" s="1"/>
      <c r="E12" s="1"/>
      <c r="F12" s="6"/>
      <c r="G12" s="79"/>
      <c r="H12" s="47"/>
      <c r="I12" s="59"/>
      <c r="J12" s="47"/>
      <c r="K12" s="62"/>
      <c r="L12" s="61"/>
      <c r="M12" s="63"/>
      <c r="N12" s="61"/>
      <c r="O12" s="62"/>
      <c r="P12" s="64"/>
      <c r="Q12" s="64"/>
      <c r="R12" s="59"/>
      <c r="S12" s="102"/>
      <c r="T12" s="59"/>
      <c r="U12" s="59"/>
      <c r="V12" s="102"/>
      <c r="W12" s="59"/>
      <c r="X12" s="59"/>
      <c r="Y12" s="102"/>
      <c r="Z12" s="59"/>
      <c r="AA12" s="59"/>
      <c r="AB12" s="102"/>
      <c r="AC12" s="59"/>
      <c r="AD12" s="59"/>
      <c r="AE12" s="102"/>
      <c r="AF12" s="59"/>
      <c r="AG12" s="59"/>
      <c r="AH12" s="74"/>
      <c r="AI12" s="59"/>
      <c r="AJ12" s="59"/>
      <c r="AK12" s="102"/>
      <c r="AL12" s="65"/>
      <c r="AM12" s="65"/>
      <c r="AN12" s="66"/>
      <c r="AO12" s="67"/>
      <c r="AP12" s="67"/>
      <c r="AQ12" s="80"/>
      <c r="AS12" s="69"/>
    </row>
    <row r="13" spans="1:45" s="77" customFormat="1" x14ac:dyDescent="0.2">
      <c r="A13" s="116"/>
      <c r="C13" s="96"/>
      <c r="F13" s="6"/>
      <c r="G13" s="79"/>
      <c r="H13" s="47"/>
      <c r="I13" s="59"/>
      <c r="J13" s="47"/>
      <c r="K13" s="62"/>
      <c r="L13" s="61"/>
      <c r="M13" s="63"/>
      <c r="N13" s="61"/>
      <c r="O13" s="62"/>
      <c r="P13" s="64"/>
      <c r="Q13" s="64"/>
      <c r="R13" s="59"/>
      <c r="S13" s="102"/>
      <c r="T13" s="59"/>
      <c r="U13" s="59"/>
      <c r="V13" s="102"/>
      <c r="W13" s="59"/>
      <c r="X13" s="59"/>
      <c r="Y13" s="102"/>
      <c r="Z13" s="59"/>
      <c r="AA13" s="59"/>
      <c r="AB13" s="102"/>
      <c r="AC13" s="59"/>
      <c r="AD13" s="59"/>
      <c r="AE13" s="102"/>
      <c r="AF13" s="59"/>
      <c r="AG13" s="59"/>
      <c r="AH13" s="74"/>
      <c r="AI13" s="59"/>
      <c r="AJ13" s="59"/>
      <c r="AK13" s="102"/>
      <c r="AL13" s="65"/>
      <c r="AM13" s="65"/>
      <c r="AN13" s="66"/>
      <c r="AO13" s="67"/>
      <c r="AP13" s="67"/>
      <c r="AQ13" s="80"/>
      <c r="AS13" s="69"/>
    </row>
    <row r="14" spans="1:45" x14ac:dyDescent="0.2">
      <c r="A14" s="116"/>
      <c r="B14" s="1"/>
      <c r="C14" s="96"/>
      <c r="F14" s="6"/>
      <c r="H14" s="47"/>
      <c r="I14" s="59"/>
      <c r="J14" s="47"/>
      <c r="K14" s="62"/>
      <c r="L14" s="61"/>
      <c r="M14" s="63"/>
      <c r="N14" s="61"/>
      <c r="O14" s="62"/>
      <c r="P14" s="64"/>
      <c r="Q14" s="64"/>
      <c r="R14" s="59"/>
      <c r="S14" s="102"/>
      <c r="T14" s="59"/>
      <c r="U14" s="59"/>
      <c r="V14" s="102"/>
      <c r="W14" s="59"/>
      <c r="X14" s="59"/>
      <c r="Y14" s="102"/>
      <c r="Z14" s="59"/>
      <c r="AA14" s="59"/>
      <c r="AB14" s="102"/>
      <c r="AC14" s="59"/>
      <c r="AD14" s="59"/>
      <c r="AE14" s="102"/>
      <c r="AF14" s="59"/>
      <c r="AG14" s="59"/>
      <c r="AH14" s="74"/>
      <c r="AI14" s="59"/>
      <c r="AJ14" s="59"/>
      <c r="AK14" s="102"/>
      <c r="AL14" s="65"/>
      <c r="AM14" s="65"/>
      <c r="AN14" s="66"/>
      <c r="AO14" s="67"/>
      <c r="AP14" s="67"/>
      <c r="AQ14" s="80"/>
      <c r="AS14" s="75"/>
    </row>
    <row r="15" spans="1:45" s="59" customFormat="1" x14ac:dyDescent="0.2">
      <c r="A15" s="116"/>
      <c r="C15" s="96"/>
      <c r="F15" s="6"/>
      <c r="G15" s="60"/>
      <c r="H15" s="47"/>
      <c r="J15" s="47"/>
      <c r="K15" s="62"/>
      <c r="L15" s="61"/>
      <c r="M15" s="63"/>
      <c r="N15" s="61"/>
      <c r="O15" s="62"/>
      <c r="P15" s="64"/>
      <c r="Q15" s="64"/>
      <c r="S15" s="102"/>
      <c r="V15" s="102"/>
      <c r="Y15" s="102"/>
      <c r="AB15" s="102"/>
      <c r="AE15" s="102"/>
      <c r="AH15" s="74"/>
      <c r="AK15" s="102"/>
      <c r="AL15" s="65"/>
      <c r="AM15" s="65"/>
      <c r="AN15" s="66"/>
      <c r="AO15" s="67"/>
      <c r="AP15" s="67"/>
      <c r="AQ15" s="80"/>
      <c r="AR15" s="70"/>
      <c r="AS15" s="76"/>
    </row>
    <row r="16" spans="1:45" x14ac:dyDescent="0.2">
      <c r="A16" s="116"/>
      <c r="B16" s="1"/>
      <c r="C16" s="96"/>
      <c r="F16" s="6"/>
      <c r="H16" s="47"/>
      <c r="I16" s="59"/>
      <c r="J16" s="47"/>
      <c r="K16" s="62"/>
      <c r="L16" s="61"/>
      <c r="M16" s="63"/>
      <c r="N16" s="61"/>
      <c r="O16" s="62"/>
      <c r="P16" s="64"/>
      <c r="Q16" s="64"/>
      <c r="R16" s="59"/>
      <c r="S16" s="102"/>
      <c r="T16" s="59"/>
      <c r="U16" s="59"/>
      <c r="V16" s="102"/>
      <c r="W16" s="59"/>
      <c r="X16" s="59"/>
      <c r="Y16" s="102"/>
      <c r="Z16" s="59"/>
      <c r="AA16" s="59"/>
      <c r="AB16" s="102"/>
      <c r="AC16" s="59"/>
      <c r="AD16" s="59"/>
      <c r="AE16" s="102"/>
      <c r="AF16" s="59"/>
      <c r="AG16" s="59"/>
      <c r="AH16" s="74"/>
      <c r="AI16" s="59"/>
      <c r="AJ16" s="59"/>
      <c r="AK16" s="102"/>
      <c r="AL16" s="65"/>
      <c r="AM16" s="65"/>
      <c r="AN16" s="66"/>
      <c r="AO16" s="67"/>
      <c r="AP16" s="67"/>
      <c r="AQ16" s="80"/>
      <c r="AS16" s="48"/>
    </row>
    <row r="17" spans="1:45" x14ac:dyDescent="0.2">
      <c r="A17" s="116"/>
      <c r="B17" s="1"/>
      <c r="C17" s="96"/>
      <c r="F17" s="6"/>
      <c r="G17" s="56"/>
      <c r="H17" s="47"/>
      <c r="I17" s="59"/>
      <c r="J17" s="47"/>
      <c r="K17" s="62"/>
      <c r="L17" s="61"/>
      <c r="M17" s="63"/>
      <c r="N17" s="61"/>
      <c r="O17" s="62"/>
      <c r="P17" s="64"/>
      <c r="Q17" s="64"/>
      <c r="R17" s="59"/>
      <c r="S17" s="102"/>
      <c r="T17" s="59"/>
      <c r="U17" s="59"/>
      <c r="V17" s="102"/>
      <c r="W17" s="59"/>
      <c r="X17" s="59"/>
      <c r="Y17" s="102"/>
      <c r="Z17" s="59"/>
      <c r="AA17" s="59"/>
      <c r="AB17" s="102"/>
      <c r="AC17" s="59"/>
      <c r="AD17" s="59"/>
      <c r="AE17" s="102"/>
      <c r="AF17" s="59"/>
      <c r="AG17" s="59"/>
      <c r="AH17" s="74"/>
      <c r="AI17" s="59"/>
      <c r="AJ17" s="59"/>
      <c r="AK17" s="102"/>
      <c r="AL17" s="65"/>
      <c r="AM17" s="65"/>
      <c r="AN17" s="66"/>
      <c r="AO17" s="67"/>
      <c r="AP17" s="67"/>
      <c r="AQ17" s="80"/>
      <c r="AS17" s="75"/>
    </row>
    <row r="18" spans="1:45" x14ac:dyDescent="0.2">
      <c r="A18" s="116"/>
      <c r="B18" s="1"/>
      <c r="C18" s="96"/>
      <c r="F18" s="6"/>
      <c r="G18" s="56"/>
      <c r="H18" s="47"/>
      <c r="I18" s="59"/>
      <c r="J18" s="47"/>
      <c r="K18" s="62"/>
      <c r="L18" s="61"/>
      <c r="M18" s="63"/>
      <c r="N18" s="61"/>
      <c r="O18" s="62"/>
      <c r="P18" s="64"/>
      <c r="Q18" s="64"/>
      <c r="R18" s="59"/>
      <c r="S18" s="102"/>
      <c r="T18" s="59"/>
      <c r="U18" s="59"/>
      <c r="V18" s="102"/>
      <c r="W18" s="59"/>
      <c r="X18" s="59"/>
      <c r="Y18" s="102"/>
      <c r="Z18" s="59"/>
      <c r="AA18" s="59"/>
      <c r="AB18" s="102"/>
      <c r="AC18" s="59"/>
      <c r="AD18" s="59"/>
      <c r="AE18" s="102"/>
      <c r="AF18" s="59"/>
      <c r="AG18" s="59"/>
      <c r="AH18" s="74"/>
      <c r="AI18" s="59"/>
      <c r="AJ18" s="59"/>
      <c r="AK18" s="102"/>
      <c r="AL18" s="65"/>
      <c r="AM18" s="65"/>
      <c r="AN18" s="66"/>
      <c r="AO18" s="67"/>
      <c r="AP18" s="67"/>
      <c r="AQ18" s="80"/>
      <c r="AR18" s="49"/>
      <c r="AS18" s="76"/>
    </row>
    <row r="19" spans="1:45" x14ac:dyDescent="0.2">
      <c r="A19" s="55"/>
      <c r="B19" s="1"/>
      <c r="C19" s="96"/>
      <c r="F19" s="6"/>
      <c r="H19" s="47"/>
      <c r="I19" s="59"/>
      <c r="J19" s="47"/>
      <c r="K19" s="62"/>
      <c r="L19" s="61"/>
      <c r="M19" s="63"/>
      <c r="N19" s="61"/>
      <c r="O19" s="62"/>
      <c r="P19" s="64"/>
      <c r="Q19" s="64"/>
      <c r="R19" s="59"/>
      <c r="S19" s="102"/>
      <c r="T19" s="59"/>
      <c r="U19" s="59"/>
      <c r="V19" s="102"/>
      <c r="W19" s="59"/>
      <c r="X19" s="59"/>
      <c r="Y19" s="102"/>
      <c r="Z19" s="59"/>
      <c r="AA19" s="59"/>
      <c r="AB19" s="102"/>
      <c r="AC19" s="59"/>
      <c r="AD19" s="59"/>
      <c r="AE19" s="102"/>
      <c r="AF19" s="59"/>
      <c r="AG19" s="59"/>
      <c r="AH19" s="74"/>
      <c r="AI19" s="59"/>
      <c r="AJ19" s="59"/>
      <c r="AK19" s="102"/>
      <c r="AL19" s="65"/>
      <c r="AM19" s="65"/>
      <c r="AN19" s="66"/>
      <c r="AO19" s="67"/>
      <c r="AP19" s="67"/>
      <c r="AQ19" s="80"/>
      <c r="AS19" s="48"/>
    </row>
    <row r="20" spans="1:45" x14ac:dyDescent="0.2">
      <c r="A20" s="116"/>
      <c r="B20" s="1"/>
      <c r="C20" s="96"/>
      <c r="F20" s="6"/>
      <c r="H20" s="47"/>
      <c r="I20" s="59"/>
      <c r="J20" s="47"/>
      <c r="K20" s="62"/>
      <c r="L20" s="61"/>
      <c r="M20" s="63"/>
      <c r="N20" s="61"/>
      <c r="O20" s="62"/>
      <c r="P20" s="64"/>
      <c r="Q20" s="64"/>
      <c r="R20" s="59"/>
      <c r="S20" s="102"/>
      <c r="T20" s="59"/>
      <c r="U20" s="59"/>
      <c r="V20" s="102"/>
      <c r="W20" s="59"/>
      <c r="X20" s="59"/>
      <c r="Y20" s="102"/>
      <c r="Z20" s="59"/>
      <c r="AA20" s="59"/>
      <c r="AB20" s="102"/>
      <c r="AC20" s="59"/>
      <c r="AD20" s="59"/>
      <c r="AE20" s="102"/>
      <c r="AF20" s="59"/>
      <c r="AG20" s="59"/>
      <c r="AH20" s="74"/>
      <c r="AI20" s="59"/>
      <c r="AJ20" s="59"/>
      <c r="AK20" s="102"/>
      <c r="AL20" s="65"/>
      <c r="AM20" s="65"/>
      <c r="AN20" s="66"/>
      <c r="AO20" s="67"/>
      <c r="AP20" s="67"/>
      <c r="AQ20" s="80"/>
      <c r="AS20" s="75"/>
    </row>
    <row r="21" spans="1:45" x14ac:dyDescent="0.2">
      <c r="A21" s="116"/>
      <c r="B21" s="1"/>
      <c r="C21" s="96"/>
      <c r="F21" s="6"/>
      <c r="H21" s="47"/>
      <c r="I21" s="59"/>
      <c r="J21" s="47"/>
      <c r="K21" s="62"/>
      <c r="L21" s="61"/>
      <c r="M21" s="63"/>
      <c r="N21" s="61"/>
      <c r="O21" s="62"/>
      <c r="P21" s="64"/>
      <c r="Q21" s="64"/>
      <c r="R21" s="59"/>
      <c r="S21" s="102"/>
      <c r="T21" s="59"/>
      <c r="U21" s="59"/>
      <c r="V21" s="102"/>
      <c r="W21" s="59"/>
      <c r="X21" s="59"/>
      <c r="Y21" s="102"/>
      <c r="Z21" s="59"/>
      <c r="AA21" s="59"/>
      <c r="AB21" s="102"/>
      <c r="AC21" s="59"/>
      <c r="AD21" s="59"/>
      <c r="AE21" s="102"/>
      <c r="AF21" s="59"/>
      <c r="AG21" s="59"/>
      <c r="AH21" s="74"/>
      <c r="AI21" s="59"/>
      <c r="AJ21" s="59"/>
      <c r="AK21" s="102"/>
      <c r="AL21" s="65"/>
      <c r="AM21" s="65"/>
      <c r="AN21" s="66"/>
      <c r="AO21" s="67"/>
      <c r="AP21" s="67"/>
      <c r="AQ21" s="80"/>
      <c r="AS21" s="76"/>
    </row>
    <row r="22" spans="1:45" x14ac:dyDescent="0.2">
      <c r="A22" s="55"/>
      <c r="B22" s="1"/>
      <c r="C22" s="96"/>
      <c r="F22" s="6"/>
      <c r="H22" s="47"/>
      <c r="J22" s="47"/>
      <c r="K22" s="62"/>
      <c r="L22" s="61"/>
      <c r="M22" s="63"/>
      <c r="N22" s="61"/>
      <c r="O22" s="62"/>
      <c r="P22" s="64"/>
      <c r="Q22" s="64"/>
      <c r="R22" s="59"/>
      <c r="S22" s="102"/>
      <c r="T22" s="59"/>
      <c r="U22" s="59"/>
      <c r="V22" s="102"/>
      <c r="W22" s="59"/>
      <c r="X22" s="59"/>
      <c r="Y22" s="102"/>
      <c r="Z22" s="59"/>
      <c r="AA22" s="59"/>
      <c r="AB22" s="102"/>
      <c r="AC22" s="59"/>
      <c r="AD22" s="59"/>
      <c r="AE22" s="102"/>
      <c r="AF22" s="59"/>
      <c r="AG22" s="59"/>
      <c r="AH22" s="74"/>
      <c r="AI22" s="59"/>
      <c r="AJ22" s="59"/>
      <c r="AK22" s="102"/>
      <c r="AL22" s="65"/>
      <c r="AM22" s="65"/>
      <c r="AN22" s="66"/>
      <c r="AO22" s="67"/>
      <c r="AP22" s="67"/>
      <c r="AQ22" s="80"/>
      <c r="AS22" s="48"/>
    </row>
    <row r="23" spans="1:45" x14ac:dyDescent="0.2">
      <c r="A23" s="116"/>
      <c r="B23" s="1"/>
      <c r="C23" s="96"/>
      <c r="F23" s="6"/>
      <c r="H23" s="47"/>
      <c r="J23" s="47"/>
      <c r="K23" s="62"/>
      <c r="L23" s="61"/>
      <c r="M23" s="63"/>
      <c r="N23" s="61"/>
      <c r="O23" s="62"/>
      <c r="P23" s="64"/>
      <c r="Q23" s="64"/>
      <c r="R23" s="59"/>
      <c r="S23" s="102"/>
      <c r="T23" s="59"/>
      <c r="U23" s="59"/>
      <c r="V23" s="102"/>
      <c r="W23" s="59"/>
      <c r="X23" s="59"/>
      <c r="Y23" s="102"/>
      <c r="Z23" s="59"/>
      <c r="AA23" s="59"/>
      <c r="AB23" s="102"/>
      <c r="AC23" s="59"/>
      <c r="AD23" s="59"/>
      <c r="AE23" s="102"/>
      <c r="AF23" s="59"/>
      <c r="AG23" s="59"/>
      <c r="AH23" s="74"/>
      <c r="AI23" s="59"/>
      <c r="AJ23" s="59"/>
      <c r="AK23" s="102"/>
      <c r="AL23" s="65"/>
      <c r="AM23" s="65"/>
      <c r="AN23" s="66"/>
      <c r="AO23" s="67"/>
      <c r="AP23" s="67"/>
      <c r="AQ23" s="80"/>
      <c r="AS23" s="75"/>
    </row>
    <row r="24" spans="1:45" s="6" customFormat="1" x14ac:dyDescent="0.2">
      <c r="A24" s="116"/>
      <c r="C24" s="96"/>
      <c r="D24" s="1"/>
      <c r="G24" s="57"/>
      <c r="H24" s="47"/>
      <c r="J24" s="47"/>
      <c r="K24" s="62"/>
      <c r="L24" s="61"/>
      <c r="M24" s="63"/>
      <c r="N24" s="61"/>
      <c r="O24" s="62"/>
      <c r="P24" s="64"/>
      <c r="Q24" s="64"/>
      <c r="R24" s="59"/>
      <c r="S24" s="102"/>
      <c r="T24" s="59"/>
      <c r="U24" s="59"/>
      <c r="V24" s="102"/>
      <c r="W24" s="59"/>
      <c r="X24" s="59"/>
      <c r="Y24" s="102"/>
      <c r="Z24" s="59"/>
      <c r="AA24" s="59"/>
      <c r="AB24" s="102"/>
      <c r="AC24" s="59"/>
      <c r="AD24" s="59"/>
      <c r="AE24" s="102"/>
      <c r="AF24" s="59"/>
      <c r="AG24" s="59"/>
      <c r="AH24" s="74"/>
      <c r="AI24" s="59"/>
      <c r="AJ24" s="59"/>
      <c r="AK24" s="102"/>
      <c r="AL24" s="65"/>
      <c r="AM24" s="65"/>
      <c r="AN24" s="66"/>
      <c r="AO24" s="67"/>
      <c r="AP24" s="67"/>
      <c r="AQ24" s="80"/>
      <c r="AR24" s="49"/>
      <c r="AS24" s="76"/>
    </row>
    <row r="25" spans="1:45" s="6" customFormat="1" x14ac:dyDescent="0.2">
      <c r="A25" s="116"/>
      <c r="C25" s="96"/>
      <c r="D25" s="1"/>
      <c r="G25" s="57"/>
      <c r="H25" s="47"/>
      <c r="J25" s="47"/>
      <c r="K25" s="62"/>
      <c r="L25" s="61"/>
      <c r="M25" s="63"/>
      <c r="N25" s="61"/>
      <c r="O25" s="62"/>
      <c r="P25" s="64"/>
      <c r="Q25" s="64"/>
      <c r="R25" s="59"/>
      <c r="S25" s="102"/>
      <c r="T25" s="59"/>
      <c r="U25" s="59"/>
      <c r="V25" s="102"/>
      <c r="W25" s="59"/>
      <c r="X25" s="59"/>
      <c r="Y25" s="102"/>
      <c r="Z25" s="59"/>
      <c r="AA25" s="59"/>
      <c r="AB25" s="102"/>
      <c r="AC25" s="59"/>
      <c r="AD25" s="59"/>
      <c r="AE25" s="102"/>
      <c r="AF25" s="59"/>
      <c r="AG25" s="59"/>
      <c r="AH25" s="74"/>
      <c r="AI25" s="59"/>
      <c r="AJ25" s="59"/>
      <c r="AK25" s="102"/>
      <c r="AL25" s="65"/>
      <c r="AM25" s="65"/>
      <c r="AN25" s="66"/>
      <c r="AO25" s="67"/>
      <c r="AP25" s="67"/>
      <c r="AQ25" s="80"/>
      <c r="AR25" s="49"/>
      <c r="AS25" s="54"/>
    </row>
    <row r="26" spans="1:45" s="77" customFormat="1" x14ac:dyDescent="0.2">
      <c r="A26" s="116"/>
      <c r="C26" s="96"/>
      <c r="F26" s="6"/>
      <c r="H26" s="47"/>
      <c r="J26" s="47"/>
      <c r="K26" s="62"/>
      <c r="L26" s="61"/>
      <c r="M26" s="63"/>
      <c r="N26" s="61"/>
      <c r="O26" s="62"/>
      <c r="P26" s="64"/>
      <c r="Q26" s="64"/>
      <c r="R26" s="59"/>
      <c r="S26" s="102"/>
      <c r="T26" s="59"/>
      <c r="U26" s="59"/>
      <c r="V26" s="102"/>
      <c r="W26" s="59"/>
      <c r="X26" s="59"/>
      <c r="Y26" s="102"/>
      <c r="Z26" s="59"/>
      <c r="AA26" s="59"/>
      <c r="AB26" s="102"/>
      <c r="AC26" s="59"/>
      <c r="AD26" s="59"/>
      <c r="AE26" s="102"/>
      <c r="AF26" s="59"/>
      <c r="AG26" s="59"/>
      <c r="AH26" s="74"/>
      <c r="AI26" s="59"/>
      <c r="AJ26" s="59"/>
      <c r="AK26" s="102"/>
      <c r="AL26" s="65"/>
      <c r="AM26" s="65"/>
      <c r="AN26" s="66"/>
      <c r="AO26" s="67"/>
      <c r="AP26" s="67"/>
      <c r="AQ26" s="80"/>
      <c r="AR26" s="7"/>
      <c r="AS26" s="8"/>
    </row>
    <row r="27" spans="1:45" s="77" customFormat="1" x14ac:dyDescent="0.2">
      <c r="A27" s="116"/>
      <c r="C27" s="96"/>
      <c r="F27" s="6"/>
      <c r="H27" s="47"/>
      <c r="J27" s="47"/>
      <c r="K27" s="62"/>
      <c r="L27" s="61"/>
      <c r="M27" s="63"/>
      <c r="N27" s="61"/>
      <c r="O27" s="62"/>
      <c r="P27" s="64"/>
      <c r="Q27" s="64"/>
      <c r="R27" s="59"/>
      <c r="S27" s="102"/>
      <c r="T27" s="59"/>
      <c r="U27" s="59"/>
      <c r="V27" s="102"/>
      <c r="W27" s="59"/>
      <c r="X27" s="59"/>
      <c r="Y27" s="102"/>
      <c r="Z27" s="59"/>
      <c r="AA27" s="59"/>
      <c r="AB27" s="102"/>
      <c r="AC27" s="59"/>
      <c r="AD27" s="59"/>
      <c r="AE27" s="102"/>
      <c r="AF27" s="59"/>
      <c r="AG27" s="59"/>
      <c r="AH27" s="74"/>
      <c r="AI27" s="59"/>
      <c r="AJ27" s="59"/>
      <c r="AK27" s="102"/>
      <c r="AL27" s="65"/>
      <c r="AM27" s="65"/>
      <c r="AN27" s="66"/>
      <c r="AO27" s="67"/>
      <c r="AP27" s="67"/>
      <c r="AQ27" s="80"/>
      <c r="AR27" s="7"/>
      <c r="AS27" s="8"/>
    </row>
    <row r="28" spans="1:45" s="77" customFormat="1" x14ac:dyDescent="0.2">
      <c r="A28" s="116"/>
      <c r="C28" s="96"/>
      <c r="F28" s="6"/>
      <c r="H28" s="47"/>
      <c r="J28" s="47"/>
      <c r="K28" s="62"/>
      <c r="L28" s="61"/>
      <c r="M28" s="63"/>
      <c r="N28" s="61"/>
      <c r="O28" s="62"/>
      <c r="P28" s="64"/>
      <c r="Q28" s="64"/>
      <c r="R28" s="59"/>
      <c r="S28" s="102"/>
      <c r="T28" s="59"/>
      <c r="U28" s="59"/>
      <c r="V28" s="102"/>
      <c r="W28" s="59"/>
      <c r="X28" s="59"/>
      <c r="Y28" s="102"/>
      <c r="Z28" s="59"/>
      <c r="AA28" s="59"/>
      <c r="AB28" s="102"/>
      <c r="AC28" s="59"/>
      <c r="AD28" s="59"/>
      <c r="AE28" s="102"/>
      <c r="AF28" s="59"/>
      <c r="AG28" s="59"/>
      <c r="AH28" s="74"/>
      <c r="AI28" s="59"/>
      <c r="AJ28" s="59"/>
      <c r="AK28" s="102"/>
      <c r="AL28" s="65"/>
      <c r="AM28" s="65"/>
      <c r="AN28" s="66"/>
      <c r="AO28" s="67"/>
      <c r="AP28" s="67"/>
      <c r="AQ28" s="80"/>
      <c r="AR28" s="7"/>
      <c r="AS28" s="8"/>
    </row>
    <row r="29" spans="1:45" s="77" customFormat="1" x14ac:dyDescent="0.2">
      <c r="A29" s="116"/>
      <c r="C29" s="96"/>
      <c r="F29" s="6"/>
      <c r="H29" s="47"/>
      <c r="I29" s="59"/>
      <c r="J29" s="47"/>
      <c r="K29" s="62"/>
      <c r="L29" s="61"/>
      <c r="M29" s="63"/>
      <c r="N29" s="61"/>
      <c r="O29" s="62"/>
      <c r="P29" s="64"/>
      <c r="Q29" s="64"/>
      <c r="R29" s="59"/>
      <c r="S29" s="102"/>
      <c r="T29" s="59"/>
      <c r="U29" s="59"/>
      <c r="V29" s="102"/>
      <c r="W29" s="59"/>
      <c r="X29" s="59"/>
      <c r="Y29" s="102"/>
      <c r="Z29" s="59"/>
      <c r="AA29" s="59"/>
      <c r="AB29" s="102"/>
      <c r="AC29" s="59"/>
      <c r="AD29" s="59"/>
      <c r="AE29" s="102"/>
      <c r="AF29" s="59"/>
      <c r="AG29" s="59"/>
      <c r="AH29" s="74"/>
      <c r="AI29" s="59"/>
      <c r="AJ29" s="59"/>
      <c r="AK29" s="102"/>
      <c r="AL29" s="65"/>
      <c r="AM29" s="65"/>
      <c r="AN29" s="66"/>
      <c r="AO29" s="67"/>
      <c r="AP29" s="67"/>
      <c r="AQ29" s="80"/>
      <c r="AR29" s="7"/>
      <c r="AS29" s="8"/>
    </row>
    <row r="30" spans="1:45" s="77" customFormat="1" x14ac:dyDescent="0.2">
      <c r="A30" s="116"/>
      <c r="C30" s="96"/>
      <c r="F30" s="6"/>
      <c r="H30" s="47"/>
      <c r="I30" s="59"/>
      <c r="J30" s="47"/>
      <c r="K30" s="62"/>
      <c r="L30" s="61"/>
      <c r="M30" s="63"/>
      <c r="N30" s="61"/>
      <c r="O30" s="62"/>
      <c r="P30" s="64"/>
      <c r="Q30" s="64"/>
      <c r="R30" s="59"/>
      <c r="S30" s="102"/>
      <c r="T30" s="59"/>
      <c r="U30" s="59"/>
      <c r="V30" s="102"/>
      <c r="W30" s="59"/>
      <c r="X30" s="59"/>
      <c r="Y30" s="102"/>
      <c r="Z30" s="59"/>
      <c r="AA30" s="59"/>
      <c r="AB30" s="102"/>
      <c r="AC30" s="59"/>
      <c r="AD30" s="59"/>
      <c r="AE30" s="102"/>
      <c r="AF30" s="59"/>
      <c r="AG30" s="59"/>
      <c r="AH30" s="74"/>
      <c r="AI30" s="59"/>
      <c r="AJ30" s="59"/>
      <c r="AK30" s="102"/>
      <c r="AL30" s="65"/>
      <c r="AM30" s="65"/>
      <c r="AN30" s="66"/>
      <c r="AO30" s="67"/>
      <c r="AP30" s="67"/>
      <c r="AQ30" s="80"/>
      <c r="AR30" s="7"/>
      <c r="AS30" s="8"/>
    </row>
    <row r="31" spans="1:45" x14ac:dyDescent="0.2">
      <c r="A31" s="116"/>
      <c r="B31" s="1"/>
      <c r="C31" s="96"/>
      <c r="F31" s="6"/>
      <c r="G31" s="56"/>
      <c r="H31" s="47"/>
      <c r="I31" s="59"/>
      <c r="J31" s="47"/>
      <c r="K31" s="62"/>
      <c r="L31" s="61"/>
      <c r="M31" s="63"/>
      <c r="N31" s="61"/>
      <c r="O31" s="62"/>
      <c r="P31" s="64"/>
      <c r="Q31" s="64"/>
      <c r="R31" s="59"/>
      <c r="S31" s="102"/>
      <c r="T31" s="59"/>
      <c r="U31" s="59"/>
      <c r="V31" s="102"/>
      <c r="W31" s="59"/>
      <c r="X31" s="59"/>
      <c r="Y31" s="102"/>
      <c r="Z31" s="59"/>
      <c r="AA31" s="59"/>
      <c r="AB31" s="102"/>
      <c r="AC31" s="59"/>
      <c r="AD31" s="59"/>
      <c r="AE31" s="102"/>
      <c r="AF31" s="59"/>
      <c r="AG31" s="59"/>
      <c r="AH31" s="74"/>
      <c r="AI31" s="59"/>
      <c r="AJ31" s="59"/>
      <c r="AK31" s="102"/>
      <c r="AL31" s="65"/>
      <c r="AM31" s="65"/>
      <c r="AN31" s="66"/>
      <c r="AO31" s="67"/>
      <c r="AP31" s="67"/>
      <c r="AQ31" s="80"/>
      <c r="AR31" s="49"/>
      <c r="AS31" s="48"/>
    </row>
    <row r="32" spans="1:45" x14ac:dyDescent="0.2">
      <c r="A32" s="116"/>
      <c r="B32" s="1"/>
      <c r="C32" s="96"/>
      <c r="F32" s="6"/>
      <c r="H32" s="47"/>
      <c r="I32" s="59"/>
      <c r="J32" s="47"/>
      <c r="K32" s="62"/>
      <c r="L32" s="61"/>
      <c r="M32" s="63"/>
      <c r="N32" s="61"/>
      <c r="O32" s="62"/>
      <c r="P32" s="64"/>
      <c r="Q32" s="64"/>
      <c r="R32" s="59"/>
      <c r="S32" s="102"/>
      <c r="T32" s="59"/>
      <c r="U32" s="59"/>
      <c r="V32" s="102"/>
      <c r="W32" s="59"/>
      <c r="X32" s="59"/>
      <c r="Y32" s="102"/>
      <c r="Z32" s="59"/>
      <c r="AA32" s="59"/>
      <c r="AB32" s="102"/>
      <c r="AC32" s="59"/>
      <c r="AD32" s="59"/>
      <c r="AE32" s="102"/>
      <c r="AF32" s="59"/>
      <c r="AG32" s="59"/>
      <c r="AH32" s="74"/>
      <c r="AI32" s="59"/>
      <c r="AJ32" s="59"/>
      <c r="AK32" s="102"/>
      <c r="AL32" s="65"/>
      <c r="AM32" s="65"/>
      <c r="AN32" s="66"/>
      <c r="AO32" s="67"/>
      <c r="AP32" s="67"/>
      <c r="AQ32" s="80"/>
      <c r="AS32" s="48"/>
    </row>
    <row r="33" spans="1:45" x14ac:dyDescent="0.2">
      <c r="A33" s="55"/>
      <c r="B33" s="77"/>
      <c r="C33" s="96"/>
      <c r="F33" s="6"/>
      <c r="H33" s="47"/>
      <c r="I33" s="59"/>
      <c r="J33" s="47"/>
      <c r="K33" s="62"/>
      <c r="L33" s="61"/>
      <c r="M33" s="63"/>
      <c r="N33" s="61"/>
      <c r="O33" s="62"/>
      <c r="P33" s="64"/>
      <c r="Q33" s="64"/>
      <c r="R33" s="59"/>
      <c r="S33" s="102"/>
      <c r="T33" s="59"/>
      <c r="U33" s="59"/>
      <c r="V33" s="102"/>
      <c r="W33" s="59"/>
      <c r="X33" s="59"/>
      <c r="Y33" s="102"/>
      <c r="Z33" s="59"/>
      <c r="AA33" s="59"/>
      <c r="AB33" s="102"/>
      <c r="AC33" s="59"/>
      <c r="AD33" s="59"/>
      <c r="AE33" s="102"/>
      <c r="AF33" s="59"/>
      <c r="AG33" s="59"/>
      <c r="AH33" s="74"/>
      <c r="AI33" s="59"/>
      <c r="AJ33" s="59"/>
      <c r="AK33" s="102"/>
      <c r="AL33" s="65"/>
      <c r="AM33" s="65"/>
      <c r="AN33" s="66"/>
      <c r="AO33" s="67"/>
      <c r="AP33" s="67"/>
      <c r="AQ33" s="80"/>
      <c r="AS33" s="48"/>
    </row>
    <row r="34" spans="1:45" x14ac:dyDescent="0.2">
      <c r="A34" s="55"/>
      <c r="B34" s="1"/>
      <c r="C34" s="96"/>
      <c r="F34" s="6"/>
      <c r="H34" s="47"/>
      <c r="I34" s="59"/>
      <c r="J34" s="47"/>
      <c r="K34" s="62"/>
      <c r="L34" s="61"/>
      <c r="M34" s="63"/>
      <c r="N34" s="61"/>
      <c r="O34" s="62"/>
      <c r="P34" s="64"/>
      <c r="Q34" s="64"/>
      <c r="R34" s="59"/>
      <c r="S34" s="102"/>
      <c r="T34" s="59"/>
      <c r="U34" s="59"/>
      <c r="V34" s="102"/>
      <c r="W34" s="59"/>
      <c r="X34" s="59"/>
      <c r="Y34" s="102"/>
      <c r="Z34" s="59"/>
      <c r="AA34" s="59"/>
      <c r="AB34" s="102"/>
      <c r="AC34" s="59"/>
      <c r="AD34" s="59"/>
      <c r="AE34" s="102"/>
      <c r="AF34" s="59"/>
      <c r="AG34" s="59"/>
      <c r="AH34" s="74"/>
      <c r="AI34" s="59"/>
      <c r="AJ34" s="59"/>
      <c r="AK34" s="102"/>
      <c r="AL34" s="65"/>
      <c r="AM34" s="65"/>
      <c r="AN34" s="66"/>
      <c r="AO34" s="67"/>
      <c r="AP34" s="67"/>
      <c r="AQ34" s="80"/>
      <c r="AS34" s="48"/>
    </row>
    <row r="35" spans="1:45" x14ac:dyDescent="0.2">
      <c r="A35" s="116"/>
      <c r="B35" s="1"/>
      <c r="C35" s="96"/>
      <c r="F35" s="6"/>
      <c r="G35" s="56"/>
      <c r="H35" s="47"/>
      <c r="I35" s="59"/>
      <c r="J35" s="47"/>
      <c r="K35" s="62"/>
      <c r="L35" s="61"/>
      <c r="M35" s="63"/>
      <c r="N35" s="61"/>
      <c r="O35" s="62"/>
      <c r="P35" s="64"/>
      <c r="Q35" s="64"/>
      <c r="R35" s="59"/>
      <c r="S35" s="102"/>
      <c r="T35" s="59"/>
      <c r="U35" s="59"/>
      <c r="V35" s="102"/>
      <c r="W35" s="59"/>
      <c r="X35" s="59"/>
      <c r="Y35" s="102"/>
      <c r="Z35" s="59"/>
      <c r="AA35" s="59"/>
      <c r="AB35" s="102"/>
      <c r="AC35" s="59"/>
      <c r="AD35" s="59"/>
      <c r="AE35" s="102"/>
      <c r="AF35" s="59"/>
      <c r="AG35" s="59"/>
      <c r="AH35" s="74"/>
      <c r="AI35" s="59"/>
      <c r="AJ35" s="59"/>
      <c r="AK35" s="102"/>
      <c r="AL35" s="65"/>
      <c r="AM35" s="65"/>
      <c r="AN35" s="66"/>
      <c r="AO35" s="67"/>
      <c r="AP35" s="67"/>
      <c r="AQ35" s="80"/>
      <c r="AR35" s="49"/>
      <c r="AS35" s="48"/>
    </row>
    <row r="36" spans="1:45" x14ac:dyDescent="0.2">
      <c r="A36" s="116"/>
      <c r="B36" s="1"/>
      <c r="C36" s="96"/>
      <c r="F36" s="6"/>
      <c r="G36" s="56"/>
      <c r="H36" s="47"/>
      <c r="I36" s="59"/>
      <c r="J36" s="47"/>
      <c r="K36" s="62"/>
      <c r="L36" s="61"/>
      <c r="M36" s="63"/>
      <c r="N36" s="61"/>
      <c r="O36" s="62"/>
      <c r="P36" s="64"/>
      <c r="Q36" s="64"/>
      <c r="R36" s="59"/>
      <c r="S36" s="102"/>
      <c r="T36" s="59"/>
      <c r="U36" s="59"/>
      <c r="V36" s="102"/>
      <c r="W36" s="59"/>
      <c r="X36" s="59"/>
      <c r="Y36" s="102"/>
      <c r="Z36" s="59"/>
      <c r="AA36" s="59"/>
      <c r="AB36" s="102"/>
      <c r="AC36" s="59"/>
      <c r="AD36" s="59"/>
      <c r="AE36" s="102"/>
      <c r="AF36" s="59"/>
      <c r="AG36" s="59"/>
      <c r="AH36" s="74"/>
      <c r="AI36" s="59"/>
      <c r="AJ36" s="59"/>
      <c r="AK36" s="102"/>
      <c r="AL36" s="65"/>
      <c r="AM36" s="65"/>
      <c r="AN36" s="66"/>
      <c r="AO36" s="67"/>
      <c r="AP36" s="67"/>
      <c r="AQ36" s="80"/>
      <c r="AR36" s="49"/>
      <c r="AS36" s="48"/>
    </row>
    <row r="37" spans="1:45" x14ac:dyDescent="0.2">
      <c r="A37" s="116"/>
      <c r="B37" s="1"/>
      <c r="C37" s="96"/>
      <c r="F37" s="6"/>
      <c r="G37" s="56"/>
      <c r="H37" s="47"/>
      <c r="I37" s="59"/>
      <c r="J37" s="47"/>
      <c r="K37" s="62"/>
      <c r="L37" s="61"/>
      <c r="M37" s="63"/>
      <c r="N37" s="61"/>
      <c r="O37" s="62"/>
      <c r="P37" s="64"/>
      <c r="Q37" s="64"/>
      <c r="R37" s="59"/>
      <c r="S37" s="102"/>
      <c r="T37" s="59"/>
      <c r="U37" s="59"/>
      <c r="V37" s="102"/>
      <c r="W37" s="59"/>
      <c r="X37" s="59"/>
      <c r="Y37" s="102"/>
      <c r="Z37" s="59"/>
      <c r="AA37" s="59"/>
      <c r="AB37" s="102"/>
      <c r="AC37" s="59"/>
      <c r="AD37" s="59"/>
      <c r="AE37" s="102"/>
      <c r="AF37" s="59"/>
      <c r="AG37" s="59"/>
      <c r="AH37" s="74"/>
      <c r="AI37" s="59"/>
      <c r="AJ37" s="59"/>
      <c r="AK37" s="102"/>
      <c r="AL37" s="65"/>
      <c r="AM37" s="65"/>
      <c r="AN37" s="66"/>
      <c r="AO37" s="67"/>
      <c r="AP37" s="67"/>
      <c r="AQ37" s="80"/>
      <c r="AS37" s="48"/>
    </row>
    <row r="38" spans="1:45" x14ac:dyDescent="0.2">
      <c r="A38" s="55"/>
      <c r="B38" s="77"/>
      <c r="C38" s="96"/>
      <c r="F38" s="6"/>
      <c r="H38" s="47"/>
      <c r="I38" s="59"/>
      <c r="J38" s="47"/>
      <c r="K38" s="62"/>
      <c r="L38" s="61"/>
      <c r="M38" s="63"/>
      <c r="N38" s="61"/>
      <c r="O38" s="62"/>
      <c r="P38" s="64"/>
      <c r="Q38" s="64"/>
      <c r="R38" s="59"/>
      <c r="S38" s="102"/>
      <c r="T38" s="59"/>
      <c r="U38" s="59"/>
      <c r="V38" s="102"/>
      <c r="W38" s="59"/>
      <c r="X38" s="59"/>
      <c r="Y38" s="102"/>
      <c r="Z38" s="59"/>
      <c r="AA38" s="59"/>
      <c r="AB38" s="102"/>
      <c r="AC38" s="59"/>
      <c r="AD38" s="59"/>
      <c r="AE38" s="102"/>
      <c r="AF38" s="59"/>
      <c r="AG38" s="59"/>
      <c r="AH38" s="74"/>
      <c r="AI38" s="59"/>
      <c r="AJ38" s="59"/>
      <c r="AK38" s="102"/>
      <c r="AL38" s="65"/>
      <c r="AM38" s="65"/>
      <c r="AN38" s="66"/>
      <c r="AO38" s="67"/>
      <c r="AP38" s="67"/>
      <c r="AQ38" s="80"/>
      <c r="AS38" s="48"/>
    </row>
    <row r="39" spans="1:45" x14ac:dyDescent="0.2">
      <c r="A39" s="116"/>
      <c r="B39" s="1"/>
      <c r="C39" s="96"/>
      <c r="F39" s="6"/>
      <c r="H39" s="47"/>
      <c r="I39" s="59"/>
      <c r="J39" s="47"/>
      <c r="K39" s="62"/>
      <c r="L39" s="61"/>
      <c r="M39" s="63"/>
      <c r="N39" s="61"/>
      <c r="O39" s="62"/>
      <c r="P39" s="64"/>
      <c r="Q39" s="64"/>
      <c r="R39" s="59"/>
      <c r="S39" s="102"/>
      <c r="T39" s="59"/>
      <c r="U39" s="59"/>
      <c r="V39" s="102"/>
      <c r="W39" s="59"/>
      <c r="X39" s="59"/>
      <c r="Y39" s="102"/>
      <c r="Z39" s="59"/>
      <c r="AA39" s="59"/>
      <c r="AB39" s="102"/>
      <c r="AC39" s="59"/>
      <c r="AD39" s="59"/>
      <c r="AE39" s="102"/>
      <c r="AF39" s="59"/>
      <c r="AG39" s="59"/>
      <c r="AH39" s="74"/>
      <c r="AI39" s="59"/>
      <c r="AJ39" s="59"/>
      <c r="AK39" s="102"/>
      <c r="AL39" s="65"/>
      <c r="AM39" s="65"/>
      <c r="AN39" s="66"/>
      <c r="AO39" s="67"/>
      <c r="AP39" s="67"/>
      <c r="AQ39" s="80"/>
    </row>
    <row r="40" spans="1:45" s="77" customFormat="1" x14ac:dyDescent="0.2">
      <c r="A40" s="116"/>
      <c r="B40" s="1"/>
      <c r="C40" s="96"/>
      <c r="D40" s="1"/>
      <c r="E40" s="1"/>
      <c r="F40" s="6"/>
      <c r="H40" s="47"/>
      <c r="I40" s="59"/>
      <c r="J40" s="47"/>
      <c r="K40" s="62"/>
      <c r="L40" s="61"/>
      <c r="M40" s="63"/>
      <c r="N40" s="61"/>
      <c r="O40" s="62"/>
      <c r="P40" s="64"/>
      <c r="Q40" s="64"/>
      <c r="R40" s="59"/>
      <c r="S40" s="102"/>
      <c r="T40" s="59"/>
      <c r="U40" s="59"/>
      <c r="V40" s="102"/>
      <c r="W40" s="59"/>
      <c r="X40" s="59"/>
      <c r="Y40" s="102"/>
      <c r="Z40" s="59"/>
      <c r="AA40" s="59"/>
      <c r="AB40" s="102"/>
      <c r="AC40" s="59"/>
      <c r="AD40" s="59"/>
      <c r="AE40" s="102"/>
      <c r="AF40" s="59"/>
      <c r="AG40" s="59"/>
      <c r="AH40" s="74"/>
      <c r="AI40" s="59"/>
      <c r="AJ40" s="59"/>
      <c r="AK40" s="102"/>
      <c r="AL40" s="65"/>
      <c r="AM40" s="65"/>
      <c r="AN40" s="66"/>
      <c r="AO40" s="67"/>
      <c r="AP40" s="67"/>
      <c r="AQ40" s="80"/>
      <c r="AR40" s="7"/>
      <c r="AS40" s="8"/>
    </row>
    <row r="41" spans="1:45" x14ac:dyDescent="0.2">
      <c r="A41" s="116"/>
      <c r="B41" s="1"/>
      <c r="C41" s="96"/>
      <c r="F41" s="6"/>
      <c r="H41" s="47"/>
      <c r="I41" s="59"/>
      <c r="J41" s="47"/>
      <c r="K41" s="62"/>
      <c r="L41" s="61"/>
      <c r="M41" s="63"/>
      <c r="N41" s="61"/>
      <c r="O41" s="62"/>
      <c r="P41" s="64"/>
      <c r="Q41" s="64"/>
      <c r="R41" s="59"/>
      <c r="S41" s="102"/>
      <c r="T41" s="59"/>
      <c r="U41" s="59"/>
      <c r="V41" s="102"/>
      <c r="W41" s="59"/>
      <c r="X41" s="59"/>
      <c r="Y41" s="102"/>
      <c r="Z41" s="59"/>
      <c r="AA41" s="59"/>
      <c r="AB41" s="102"/>
      <c r="AC41" s="59"/>
      <c r="AD41" s="59"/>
      <c r="AE41" s="102"/>
      <c r="AF41" s="59"/>
      <c r="AG41" s="59"/>
      <c r="AH41" s="74"/>
      <c r="AI41" s="59"/>
      <c r="AJ41" s="59"/>
      <c r="AK41" s="102"/>
      <c r="AL41" s="65"/>
      <c r="AM41" s="65"/>
      <c r="AN41" s="66"/>
      <c r="AO41" s="67"/>
      <c r="AP41" s="67"/>
      <c r="AQ41" s="80"/>
      <c r="AS41" s="48"/>
    </row>
    <row r="42" spans="1:45" x14ac:dyDescent="0.2">
      <c r="A42" s="55"/>
      <c r="B42" s="1"/>
      <c r="C42" s="96"/>
      <c r="F42" s="6"/>
      <c r="H42" s="47"/>
      <c r="I42" s="59"/>
      <c r="J42" s="47"/>
      <c r="K42" s="62"/>
      <c r="L42" s="61"/>
      <c r="M42" s="63"/>
      <c r="N42" s="61"/>
      <c r="O42" s="62"/>
      <c r="P42" s="64"/>
      <c r="Q42" s="64"/>
      <c r="R42" s="59"/>
      <c r="S42" s="102"/>
      <c r="T42" s="59"/>
      <c r="U42" s="59"/>
      <c r="V42" s="102"/>
      <c r="W42" s="59"/>
      <c r="X42" s="59"/>
      <c r="Y42" s="102"/>
      <c r="Z42" s="59"/>
      <c r="AA42" s="59"/>
      <c r="AB42" s="102"/>
      <c r="AC42" s="59"/>
      <c r="AD42" s="59"/>
      <c r="AE42" s="102"/>
      <c r="AF42" s="59"/>
      <c r="AG42" s="59"/>
      <c r="AH42" s="74"/>
      <c r="AI42" s="59"/>
      <c r="AJ42" s="59"/>
      <c r="AK42" s="102"/>
      <c r="AL42" s="65"/>
      <c r="AM42" s="65"/>
      <c r="AN42" s="66"/>
      <c r="AO42" s="67"/>
      <c r="AP42" s="67"/>
      <c r="AQ42" s="80"/>
      <c r="AS42" s="48"/>
    </row>
    <row r="43" spans="1:45" x14ac:dyDescent="0.2">
      <c r="A43" s="55"/>
      <c r="B43" s="1"/>
      <c r="C43" s="93"/>
      <c r="F43" s="6"/>
      <c r="H43" s="47"/>
      <c r="I43" s="59"/>
      <c r="J43" s="47"/>
      <c r="K43" s="62"/>
      <c r="L43" s="61"/>
      <c r="M43" s="63"/>
      <c r="N43" s="61"/>
      <c r="O43" s="62"/>
      <c r="P43" s="64"/>
      <c r="Q43" s="64"/>
      <c r="R43" s="59"/>
      <c r="S43" s="102"/>
      <c r="T43" s="59"/>
      <c r="U43" s="59"/>
      <c r="V43" s="102"/>
      <c r="W43" s="59"/>
      <c r="X43" s="59"/>
      <c r="Y43" s="102"/>
      <c r="Z43" s="59"/>
      <c r="AA43" s="59"/>
      <c r="AB43" s="102"/>
      <c r="AC43" s="59"/>
      <c r="AD43" s="59"/>
      <c r="AE43" s="102"/>
      <c r="AF43" s="59"/>
      <c r="AG43" s="59"/>
      <c r="AH43" s="74"/>
      <c r="AI43" s="59"/>
      <c r="AJ43" s="59"/>
      <c r="AK43" s="102"/>
      <c r="AL43" s="65"/>
      <c r="AM43" s="65"/>
      <c r="AN43" s="66"/>
      <c r="AO43" s="67"/>
      <c r="AP43" s="67"/>
      <c r="AQ43" s="80"/>
    </row>
    <row r="44" spans="1:45" s="77" customFormat="1" x14ac:dyDescent="0.2">
      <c r="A44" s="116"/>
      <c r="B44" s="1"/>
      <c r="C44" s="96"/>
      <c r="D44" s="1"/>
      <c r="E44" s="1"/>
      <c r="F44" s="6"/>
      <c r="G44" s="79"/>
      <c r="H44" s="47"/>
      <c r="I44" s="59"/>
      <c r="J44" s="47"/>
      <c r="K44" s="62"/>
      <c r="L44" s="61"/>
      <c r="M44" s="63"/>
      <c r="N44" s="61"/>
      <c r="O44" s="62"/>
      <c r="P44" s="64"/>
      <c r="Q44" s="64"/>
      <c r="R44" s="59"/>
      <c r="S44" s="102"/>
      <c r="T44" s="59"/>
      <c r="U44" s="59"/>
      <c r="V44" s="102"/>
      <c r="W44" s="59"/>
      <c r="X44" s="59"/>
      <c r="Y44" s="102"/>
      <c r="Z44" s="59"/>
      <c r="AA44" s="59"/>
      <c r="AB44" s="102"/>
      <c r="AC44" s="59"/>
      <c r="AD44" s="59"/>
      <c r="AE44" s="102"/>
      <c r="AF44" s="59"/>
      <c r="AG44" s="59"/>
      <c r="AH44" s="74"/>
      <c r="AI44" s="59"/>
      <c r="AJ44" s="59"/>
      <c r="AK44" s="102"/>
      <c r="AL44" s="65"/>
      <c r="AM44" s="65"/>
      <c r="AN44" s="66"/>
      <c r="AO44" s="67"/>
      <c r="AP44" s="67"/>
      <c r="AQ44" s="80"/>
      <c r="AS44" s="54"/>
    </row>
    <row r="45" spans="1:45" x14ac:dyDescent="0.2">
      <c r="A45" s="116"/>
      <c r="B45" s="1"/>
      <c r="C45" s="96"/>
      <c r="F45" s="6"/>
      <c r="H45" s="47"/>
      <c r="I45" s="59"/>
      <c r="J45" s="47"/>
      <c r="K45" s="62"/>
      <c r="L45" s="61"/>
      <c r="M45" s="63"/>
      <c r="N45" s="61"/>
      <c r="O45" s="62"/>
      <c r="P45" s="64"/>
      <c r="Q45" s="64"/>
      <c r="R45" s="59"/>
      <c r="S45" s="102"/>
      <c r="T45" s="59"/>
      <c r="U45" s="59"/>
      <c r="V45" s="102"/>
      <c r="W45" s="59"/>
      <c r="X45" s="59"/>
      <c r="Y45" s="102"/>
      <c r="Z45" s="59"/>
      <c r="AA45" s="59"/>
      <c r="AB45" s="102"/>
      <c r="AC45" s="59"/>
      <c r="AD45" s="59"/>
      <c r="AE45" s="102"/>
      <c r="AF45" s="59"/>
      <c r="AG45" s="59"/>
      <c r="AH45" s="74"/>
      <c r="AI45" s="59"/>
      <c r="AJ45" s="59"/>
      <c r="AK45" s="102"/>
      <c r="AL45" s="65"/>
      <c r="AM45" s="65"/>
      <c r="AN45" s="66"/>
      <c r="AO45" s="67"/>
      <c r="AP45" s="67"/>
      <c r="AQ45" s="80"/>
      <c r="AS45" s="48"/>
    </row>
    <row r="46" spans="1:45" s="77" customFormat="1" x14ac:dyDescent="0.2">
      <c r="A46" s="55"/>
      <c r="C46" s="96"/>
      <c r="D46" s="6"/>
      <c r="E46" s="1"/>
      <c r="F46" s="6"/>
      <c r="G46" s="79"/>
      <c r="H46" s="47"/>
      <c r="I46" s="59"/>
      <c r="J46" s="47"/>
      <c r="K46" s="62"/>
      <c r="L46" s="61"/>
      <c r="M46" s="63"/>
      <c r="N46" s="61"/>
      <c r="O46" s="62"/>
      <c r="P46" s="64"/>
      <c r="Q46" s="64"/>
      <c r="R46" s="59"/>
      <c r="S46" s="102"/>
      <c r="T46" s="59"/>
      <c r="U46" s="59"/>
      <c r="V46" s="102"/>
      <c r="W46" s="59"/>
      <c r="X46" s="59"/>
      <c r="Y46" s="102"/>
      <c r="Z46" s="59"/>
      <c r="AA46" s="59"/>
      <c r="AB46" s="102"/>
      <c r="AC46" s="59"/>
      <c r="AD46" s="59"/>
      <c r="AE46" s="102"/>
      <c r="AF46" s="59"/>
      <c r="AG46" s="59"/>
      <c r="AH46" s="74"/>
      <c r="AI46" s="59"/>
      <c r="AJ46" s="59"/>
      <c r="AK46" s="102"/>
      <c r="AL46" s="65"/>
      <c r="AM46" s="65"/>
      <c r="AN46" s="66"/>
      <c r="AO46" s="67"/>
      <c r="AP46" s="67"/>
      <c r="AQ46" s="80"/>
      <c r="AR46" s="49"/>
      <c r="AS46" s="8"/>
    </row>
    <row r="47" spans="1:45" s="77" customFormat="1" x14ac:dyDescent="0.2">
      <c r="A47" s="55"/>
      <c r="C47" s="96"/>
      <c r="D47" s="6"/>
      <c r="E47" s="1"/>
      <c r="F47" s="6"/>
      <c r="G47" s="79"/>
      <c r="H47" s="47"/>
      <c r="I47" s="59"/>
      <c r="J47" s="47"/>
      <c r="K47" s="62"/>
      <c r="L47" s="61"/>
      <c r="M47" s="63"/>
      <c r="N47" s="61"/>
      <c r="O47" s="62"/>
      <c r="P47" s="64"/>
      <c r="Q47" s="64"/>
      <c r="R47" s="59"/>
      <c r="S47" s="102"/>
      <c r="T47" s="59"/>
      <c r="U47" s="59"/>
      <c r="V47" s="102"/>
      <c r="W47" s="59"/>
      <c r="X47" s="59"/>
      <c r="Y47" s="102"/>
      <c r="Z47" s="59"/>
      <c r="AA47" s="59"/>
      <c r="AB47" s="102"/>
      <c r="AC47" s="59"/>
      <c r="AD47" s="59"/>
      <c r="AE47" s="102"/>
      <c r="AF47" s="59"/>
      <c r="AG47" s="59"/>
      <c r="AH47" s="74"/>
      <c r="AI47" s="59"/>
      <c r="AJ47" s="59"/>
      <c r="AK47" s="102"/>
      <c r="AL47" s="65"/>
      <c r="AM47" s="65"/>
      <c r="AN47" s="66"/>
      <c r="AO47" s="67"/>
      <c r="AP47" s="67"/>
      <c r="AQ47" s="80"/>
      <c r="AR47" s="49"/>
      <c r="AS47" s="8"/>
    </row>
    <row r="48" spans="1:45" x14ac:dyDescent="0.2">
      <c r="A48" s="55"/>
      <c r="B48" s="1"/>
      <c r="C48" s="96"/>
      <c r="F48" s="6"/>
      <c r="G48" s="56"/>
      <c r="H48" s="47"/>
      <c r="I48" s="59"/>
      <c r="J48" s="47"/>
      <c r="K48" s="62"/>
      <c r="L48" s="61"/>
      <c r="M48" s="63"/>
      <c r="N48" s="61"/>
      <c r="O48" s="62"/>
      <c r="P48" s="64"/>
      <c r="Q48" s="64"/>
      <c r="R48" s="59"/>
      <c r="S48" s="102"/>
      <c r="T48" s="59"/>
      <c r="U48" s="59"/>
      <c r="V48" s="102"/>
      <c r="W48" s="59"/>
      <c r="X48" s="59"/>
      <c r="Y48" s="102"/>
      <c r="Z48" s="59"/>
      <c r="AA48" s="59"/>
      <c r="AB48" s="102"/>
      <c r="AC48" s="59"/>
      <c r="AD48" s="59"/>
      <c r="AE48" s="102"/>
      <c r="AF48" s="59"/>
      <c r="AG48" s="59"/>
      <c r="AH48" s="74"/>
      <c r="AI48" s="59"/>
      <c r="AJ48" s="59"/>
      <c r="AK48" s="102"/>
      <c r="AL48" s="65"/>
      <c r="AM48" s="65"/>
      <c r="AN48" s="66"/>
      <c r="AO48" s="67"/>
      <c r="AP48" s="67"/>
      <c r="AQ48" s="80"/>
      <c r="AR48" s="49"/>
      <c r="AS48" s="55"/>
    </row>
    <row r="49" spans="1:45" x14ac:dyDescent="0.2">
      <c r="A49" s="55"/>
      <c r="B49" s="1"/>
      <c r="C49" s="96"/>
      <c r="F49" s="6"/>
      <c r="H49" s="47"/>
      <c r="I49" s="59"/>
      <c r="J49" s="47"/>
      <c r="K49" s="62"/>
      <c r="L49" s="61"/>
      <c r="M49" s="63"/>
      <c r="N49" s="61"/>
      <c r="O49" s="62"/>
      <c r="P49" s="64"/>
      <c r="Q49" s="64"/>
      <c r="R49" s="59"/>
      <c r="S49" s="102"/>
      <c r="T49" s="59"/>
      <c r="U49" s="59"/>
      <c r="V49" s="102"/>
      <c r="W49" s="59"/>
      <c r="X49" s="59"/>
      <c r="Y49" s="102"/>
      <c r="Z49" s="59"/>
      <c r="AA49" s="59"/>
      <c r="AB49" s="102"/>
      <c r="AC49" s="59"/>
      <c r="AD49" s="59"/>
      <c r="AE49" s="102"/>
      <c r="AF49" s="59"/>
      <c r="AG49" s="59"/>
      <c r="AH49" s="74"/>
      <c r="AI49" s="59"/>
      <c r="AJ49" s="59"/>
      <c r="AK49" s="102"/>
      <c r="AL49" s="65"/>
      <c r="AM49" s="65"/>
      <c r="AN49" s="66"/>
      <c r="AO49" s="67"/>
      <c r="AP49" s="67"/>
      <c r="AQ49" s="80"/>
      <c r="AS49" s="76"/>
    </row>
    <row r="50" spans="1:45" x14ac:dyDescent="0.2">
      <c r="A50" s="55"/>
      <c r="B50" s="1"/>
      <c r="C50" s="96"/>
      <c r="F50" s="6"/>
      <c r="G50" s="56"/>
      <c r="H50" s="47"/>
      <c r="I50" s="59"/>
      <c r="J50" s="47"/>
      <c r="K50" s="62"/>
      <c r="L50" s="61"/>
      <c r="M50" s="63"/>
      <c r="N50" s="61"/>
      <c r="O50" s="62"/>
      <c r="P50" s="64"/>
      <c r="Q50" s="64"/>
      <c r="R50" s="59"/>
      <c r="S50" s="102"/>
      <c r="T50" s="59"/>
      <c r="U50" s="59"/>
      <c r="V50" s="102"/>
      <c r="W50" s="59"/>
      <c r="X50" s="59"/>
      <c r="Y50" s="102"/>
      <c r="Z50" s="59"/>
      <c r="AA50" s="59"/>
      <c r="AB50" s="102"/>
      <c r="AC50" s="59"/>
      <c r="AD50" s="59"/>
      <c r="AE50" s="102"/>
      <c r="AF50" s="59"/>
      <c r="AG50" s="59"/>
      <c r="AH50" s="74"/>
      <c r="AI50" s="59"/>
      <c r="AJ50" s="59"/>
      <c r="AK50" s="102"/>
      <c r="AL50" s="65"/>
      <c r="AM50" s="65"/>
      <c r="AN50" s="66"/>
      <c r="AO50" s="67"/>
      <c r="AP50" s="67"/>
      <c r="AQ50" s="80"/>
      <c r="AS50" s="48"/>
    </row>
    <row r="51" spans="1:45" x14ac:dyDescent="0.2">
      <c r="A51" s="116"/>
      <c r="B51" s="1"/>
      <c r="C51" s="96"/>
      <c r="F51" s="6"/>
      <c r="H51" s="47"/>
      <c r="I51" s="59"/>
      <c r="J51" s="47"/>
      <c r="K51" s="62"/>
      <c r="L51" s="61"/>
      <c r="M51" s="63"/>
      <c r="N51" s="61"/>
      <c r="O51" s="62"/>
      <c r="P51" s="64"/>
      <c r="Q51" s="64"/>
      <c r="R51" s="59"/>
      <c r="S51" s="102"/>
      <c r="T51" s="59"/>
      <c r="U51" s="59"/>
      <c r="V51" s="102"/>
      <c r="W51" s="59"/>
      <c r="X51" s="59"/>
      <c r="Y51" s="102"/>
      <c r="Z51" s="59"/>
      <c r="AA51" s="59"/>
      <c r="AB51" s="102"/>
      <c r="AC51" s="59"/>
      <c r="AD51" s="59"/>
      <c r="AE51" s="102"/>
      <c r="AF51" s="59"/>
      <c r="AG51" s="59"/>
      <c r="AH51" s="74"/>
      <c r="AI51" s="59"/>
      <c r="AJ51" s="59"/>
      <c r="AK51" s="102"/>
      <c r="AL51" s="65"/>
      <c r="AM51" s="65"/>
      <c r="AN51" s="66"/>
      <c r="AO51" s="67"/>
      <c r="AP51" s="67"/>
      <c r="AQ51" s="80"/>
      <c r="AS51" s="55"/>
    </row>
    <row r="52" spans="1:45" x14ac:dyDescent="0.2">
      <c r="A52" s="116"/>
      <c r="B52" s="1"/>
      <c r="C52" s="93"/>
      <c r="F52" s="6"/>
      <c r="G52" s="56"/>
      <c r="H52" s="47"/>
      <c r="I52" s="59"/>
      <c r="J52" s="47"/>
      <c r="K52" s="62"/>
      <c r="L52" s="61"/>
      <c r="M52" s="63"/>
      <c r="N52" s="61"/>
      <c r="O52" s="62"/>
      <c r="P52" s="64"/>
      <c r="Q52" s="64"/>
      <c r="R52" s="59"/>
      <c r="S52" s="102"/>
      <c r="T52" s="59"/>
      <c r="U52" s="59"/>
      <c r="V52" s="102"/>
      <c r="W52" s="59"/>
      <c r="X52" s="59"/>
      <c r="Y52" s="102"/>
      <c r="Z52" s="59"/>
      <c r="AA52" s="59"/>
      <c r="AB52" s="102"/>
      <c r="AC52" s="59"/>
      <c r="AD52" s="59"/>
      <c r="AE52" s="102"/>
      <c r="AF52" s="59"/>
      <c r="AG52" s="59"/>
      <c r="AH52" s="74"/>
      <c r="AI52" s="59"/>
      <c r="AJ52" s="59"/>
      <c r="AK52" s="102"/>
      <c r="AL52" s="65"/>
      <c r="AM52" s="65"/>
      <c r="AN52" s="66"/>
      <c r="AO52" s="67"/>
      <c r="AP52" s="67"/>
      <c r="AQ52" s="80"/>
      <c r="AS52" s="76"/>
    </row>
    <row r="53" spans="1:45" x14ac:dyDescent="0.2">
      <c r="A53" s="116"/>
      <c r="B53" s="1"/>
      <c r="C53" s="93"/>
      <c r="F53" s="6"/>
      <c r="H53" s="47"/>
      <c r="I53" s="59"/>
      <c r="J53" s="47"/>
      <c r="K53" s="62"/>
      <c r="L53" s="61"/>
      <c r="M53" s="63"/>
      <c r="N53" s="61"/>
      <c r="O53" s="62"/>
      <c r="P53" s="64"/>
      <c r="Q53" s="64"/>
      <c r="R53" s="59"/>
      <c r="S53" s="102"/>
      <c r="T53" s="59"/>
      <c r="U53" s="59"/>
      <c r="V53" s="102"/>
      <c r="W53" s="59"/>
      <c r="X53" s="59"/>
      <c r="Y53" s="102"/>
      <c r="Z53" s="59"/>
      <c r="AA53" s="59"/>
      <c r="AB53" s="102"/>
      <c r="AC53" s="59"/>
      <c r="AD53" s="59"/>
      <c r="AE53" s="102"/>
      <c r="AF53" s="59"/>
      <c r="AG53" s="59"/>
      <c r="AH53" s="74"/>
      <c r="AI53" s="59"/>
      <c r="AJ53" s="59"/>
      <c r="AK53" s="102"/>
      <c r="AL53" s="65"/>
      <c r="AM53" s="65"/>
      <c r="AN53" s="66"/>
      <c r="AO53" s="67"/>
      <c r="AP53" s="67"/>
      <c r="AQ53" s="80"/>
      <c r="AS53" s="48"/>
    </row>
    <row r="54" spans="1:45" x14ac:dyDescent="0.2">
      <c r="A54" s="116"/>
      <c r="B54" s="1"/>
      <c r="C54" s="96"/>
      <c r="F54" s="6"/>
      <c r="H54" s="47"/>
      <c r="I54" s="59"/>
      <c r="J54" s="47"/>
      <c r="K54" s="62"/>
      <c r="L54" s="61"/>
      <c r="M54" s="63"/>
      <c r="N54" s="61"/>
      <c r="O54" s="62"/>
      <c r="P54" s="64"/>
      <c r="Q54" s="64"/>
      <c r="R54" s="59"/>
      <c r="S54" s="102"/>
      <c r="T54" s="59"/>
      <c r="U54" s="59"/>
      <c r="V54" s="102"/>
      <c r="W54" s="59"/>
      <c r="X54" s="59"/>
      <c r="Y54" s="102"/>
      <c r="Z54" s="59"/>
      <c r="AA54" s="59"/>
      <c r="AB54" s="102"/>
      <c r="AC54" s="59"/>
      <c r="AD54" s="59"/>
      <c r="AE54" s="102"/>
      <c r="AF54" s="59"/>
      <c r="AG54" s="59"/>
      <c r="AH54" s="74"/>
      <c r="AI54" s="59"/>
      <c r="AJ54" s="59"/>
      <c r="AK54" s="102"/>
      <c r="AL54" s="65"/>
      <c r="AM54" s="65"/>
      <c r="AN54" s="66"/>
      <c r="AO54" s="67"/>
      <c r="AP54" s="67"/>
      <c r="AQ54" s="80"/>
      <c r="AS54" s="55"/>
    </row>
    <row r="55" spans="1:45" x14ac:dyDescent="0.2">
      <c r="A55" s="55"/>
      <c r="B55" s="1"/>
      <c r="C55" s="93"/>
      <c r="F55" s="6"/>
      <c r="H55" s="47"/>
      <c r="I55" s="59"/>
      <c r="J55" s="47"/>
      <c r="K55" s="62"/>
      <c r="L55" s="61"/>
      <c r="M55" s="63"/>
      <c r="N55" s="61"/>
      <c r="O55" s="62"/>
      <c r="P55" s="64"/>
      <c r="Q55" s="64"/>
      <c r="R55" s="59"/>
      <c r="S55" s="102"/>
      <c r="T55" s="59"/>
      <c r="U55" s="59"/>
      <c r="V55" s="102"/>
      <c r="W55" s="59"/>
      <c r="X55" s="59"/>
      <c r="Y55" s="102"/>
      <c r="Z55" s="59"/>
      <c r="AA55" s="59"/>
      <c r="AB55" s="102"/>
      <c r="AC55" s="59"/>
      <c r="AD55" s="59"/>
      <c r="AE55" s="102"/>
      <c r="AF55" s="59"/>
      <c r="AG55" s="59"/>
      <c r="AH55" s="74"/>
      <c r="AI55" s="59"/>
      <c r="AJ55" s="59"/>
      <c r="AK55" s="102"/>
      <c r="AL55" s="65"/>
      <c r="AM55" s="65"/>
      <c r="AN55" s="66"/>
      <c r="AO55" s="67"/>
      <c r="AP55" s="67"/>
      <c r="AQ55" s="80"/>
      <c r="AS55" s="48"/>
    </row>
    <row r="56" spans="1:45" x14ac:dyDescent="0.2">
      <c r="A56" s="116"/>
      <c r="B56" s="1"/>
      <c r="C56" s="93"/>
      <c r="F56" s="6"/>
      <c r="H56" s="47"/>
      <c r="I56" s="59"/>
      <c r="J56" s="47"/>
      <c r="K56" s="62"/>
      <c r="L56" s="61"/>
      <c r="M56" s="63"/>
      <c r="N56" s="61"/>
      <c r="O56" s="62"/>
      <c r="P56" s="64"/>
      <c r="Q56" s="64"/>
      <c r="R56" s="59"/>
      <c r="S56" s="102"/>
      <c r="T56" s="59"/>
      <c r="U56" s="59"/>
      <c r="V56" s="102"/>
      <c r="W56" s="59"/>
      <c r="X56" s="59"/>
      <c r="Y56" s="102"/>
      <c r="Z56" s="59"/>
      <c r="AA56" s="59"/>
      <c r="AB56" s="102"/>
      <c r="AC56" s="59"/>
      <c r="AD56" s="59"/>
      <c r="AE56" s="102"/>
      <c r="AF56" s="59"/>
      <c r="AG56" s="59"/>
      <c r="AH56" s="74"/>
      <c r="AI56" s="59"/>
      <c r="AJ56" s="59"/>
      <c r="AK56" s="102"/>
      <c r="AL56" s="65"/>
      <c r="AM56" s="65"/>
      <c r="AN56" s="66"/>
      <c r="AO56" s="67"/>
      <c r="AP56" s="67"/>
      <c r="AQ56" s="80"/>
    </row>
    <row r="57" spans="1:45" s="77" customFormat="1" x14ac:dyDescent="0.2">
      <c r="A57" s="116"/>
      <c r="C57" s="96"/>
      <c r="F57" s="6"/>
      <c r="H57" s="47"/>
      <c r="I57" s="59"/>
      <c r="J57" s="47"/>
      <c r="K57" s="62"/>
      <c r="L57" s="61"/>
      <c r="M57" s="63"/>
      <c r="N57" s="61"/>
      <c r="O57" s="62"/>
      <c r="P57" s="64"/>
      <c r="Q57" s="64"/>
      <c r="R57" s="59"/>
      <c r="S57" s="102"/>
      <c r="T57" s="59"/>
      <c r="U57" s="59"/>
      <c r="V57" s="102"/>
      <c r="W57" s="59"/>
      <c r="X57" s="59"/>
      <c r="Y57" s="102"/>
      <c r="Z57" s="59"/>
      <c r="AA57" s="59"/>
      <c r="AB57" s="102"/>
      <c r="AC57" s="59"/>
      <c r="AD57" s="59"/>
      <c r="AE57" s="102"/>
      <c r="AF57" s="59"/>
      <c r="AG57" s="59"/>
      <c r="AH57" s="74"/>
      <c r="AI57" s="59"/>
      <c r="AJ57" s="59"/>
      <c r="AK57" s="102"/>
      <c r="AL57" s="65"/>
      <c r="AM57" s="65"/>
      <c r="AN57" s="66"/>
      <c r="AO57" s="67"/>
      <c r="AP57" s="67"/>
      <c r="AQ57" s="80"/>
      <c r="AR57" s="7"/>
      <c r="AS57" s="8"/>
    </row>
    <row r="58" spans="1:45" s="77" customFormat="1" x14ac:dyDescent="0.2">
      <c r="A58" s="116"/>
      <c r="C58" s="93"/>
      <c r="F58" s="6"/>
      <c r="G58" s="79"/>
      <c r="H58" s="47"/>
      <c r="I58" s="59"/>
      <c r="J58" s="47"/>
      <c r="K58" s="62"/>
      <c r="L58" s="61"/>
      <c r="M58" s="63"/>
      <c r="N58" s="61"/>
      <c r="O58" s="62"/>
      <c r="P58" s="64"/>
      <c r="Q58" s="64"/>
      <c r="R58" s="59"/>
      <c r="S58" s="102"/>
      <c r="T58" s="59"/>
      <c r="U58" s="59"/>
      <c r="V58" s="102"/>
      <c r="W58" s="59"/>
      <c r="X58" s="59"/>
      <c r="Y58" s="102"/>
      <c r="Z58" s="59"/>
      <c r="AA58" s="59"/>
      <c r="AB58" s="102"/>
      <c r="AC58" s="59"/>
      <c r="AD58" s="59"/>
      <c r="AE58" s="102"/>
      <c r="AF58" s="59"/>
      <c r="AG58" s="59"/>
      <c r="AH58" s="74"/>
      <c r="AI58" s="59"/>
      <c r="AJ58" s="59"/>
      <c r="AK58" s="102"/>
      <c r="AL58" s="65"/>
      <c r="AM58" s="65"/>
      <c r="AN58" s="66"/>
      <c r="AO58" s="67"/>
      <c r="AP58" s="67"/>
      <c r="AQ58" s="80"/>
      <c r="AR58" s="7"/>
      <c r="AS58" s="8"/>
    </row>
    <row r="59" spans="1:45" s="77" customFormat="1" x14ac:dyDescent="0.2">
      <c r="A59" s="116"/>
      <c r="C59" s="96"/>
      <c r="F59" s="6"/>
      <c r="H59" s="47"/>
      <c r="I59" s="59"/>
      <c r="J59" s="47"/>
      <c r="K59" s="62"/>
      <c r="L59" s="61"/>
      <c r="M59" s="63"/>
      <c r="N59" s="61"/>
      <c r="O59" s="62"/>
      <c r="P59" s="64"/>
      <c r="Q59" s="64"/>
      <c r="R59" s="59"/>
      <c r="S59" s="102"/>
      <c r="T59" s="59"/>
      <c r="U59" s="59"/>
      <c r="V59" s="102"/>
      <c r="W59" s="59"/>
      <c r="X59" s="59"/>
      <c r="Y59" s="102"/>
      <c r="Z59" s="59"/>
      <c r="AA59" s="59"/>
      <c r="AB59" s="102"/>
      <c r="AC59" s="59"/>
      <c r="AD59" s="59"/>
      <c r="AE59" s="102"/>
      <c r="AF59" s="59"/>
      <c r="AG59" s="59"/>
      <c r="AH59" s="74"/>
      <c r="AI59" s="59"/>
      <c r="AJ59" s="59"/>
      <c r="AK59" s="102"/>
      <c r="AL59" s="65"/>
      <c r="AM59" s="65"/>
      <c r="AN59" s="66"/>
      <c r="AO59" s="67"/>
      <c r="AP59" s="67"/>
      <c r="AQ59" s="80"/>
      <c r="AR59" s="7"/>
      <c r="AS59" s="8"/>
    </row>
    <row r="60" spans="1:45" s="77" customFormat="1" x14ac:dyDescent="0.2">
      <c r="A60" s="116"/>
      <c r="C60" s="96"/>
      <c r="F60" s="6"/>
      <c r="H60" s="47"/>
      <c r="I60" s="59"/>
      <c r="J60" s="47"/>
      <c r="K60" s="62"/>
      <c r="L60" s="61"/>
      <c r="M60" s="63"/>
      <c r="N60" s="61"/>
      <c r="O60" s="62"/>
      <c r="P60" s="64"/>
      <c r="Q60" s="64"/>
      <c r="R60" s="59"/>
      <c r="S60" s="102"/>
      <c r="T60" s="59"/>
      <c r="U60" s="59"/>
      <c r="V60" s="102"/>
      <c r="W60" s="59"/>
      <c r="X60" s="59"/>
      <c r="Y60" s="102"/>
      <c r="Z60" s="59"/>
      <c r="AA60" s="59"/>
      <c r="AB60" s="102"/>
      <c r="AC60" s="59"/>
      <c r="AD60" s="59"/>
      <c r="AE60" s="102"/>
      <c r="AF60" s="59"/>
      <c r="AG60" s="59"/>
      <c r="AH60" s="74"/>
      <c r="AI60" s="59"/>
      <c r="AJ60" s="59"/>
      <c r="AK60" s="102"/>
      <c r="AL60" s="65"/>
      <c r="AM60" s="65"/>
      <c r="AN60" s="66"/>
      <c r="AO60" s="67"/>
      <c r="AP60" s="67"/>
      <c r="AQ60" s="80"/>
      <c r="AR60" s="7"/>
      <c r="AS60" s="8"/>
    </row>
    <row r="61" spans="1:45" s="77" customFormat="1" x14ac:dyDescent="0.2">
      <c r="A61" s="116"/>
      <c r="C61" s="96"/>
      <c r="D61" s="1"/>
      <c r="E61" s="1"/>
      <c r="F61" s="6"/>
      <c r="H61" s="47"/>
      <c r="I61" s="59"/>
      <c r="J61" s="47"/>
      <c r="K61" s="62"/>
      <c r="L61" s="61"/>
      <c r="M61" s="63"/>
      <c r="N61" s="61"/>
      <c r="O61" s="62"/>
      <c r="P61" s="64"/>
      <c r="Q61" s="64"/>
      <c r="R61" s="59"/>
      <c r="S61" s="102"/>
      <c r="T61" s="59"/>
      <c r="U61" s="59"/>
      <c r="V61" s="102"/>
      <c r="W61" s="59"/>
      <c r="X61" s="59"/>
      <c r="Y61" s="102"/>
      <c r="Z61" s="59"/>
      <c r="AA61" s="59"/>
      <c r="AB61" s="102"/>
      <c r="AC61" s="59"/>
      <c r="AD61" s="59"/>
      <c r="AE61" s="102"/>
      <c r="AF61" s="59"/>
      <c r="AG61" s="59"/>
      <c r="AH61" s="74"/>
      <c r="AI61" s="59"/>
      <c r="AJ61" s="59"/>
      <c r="AK61" s="102"/>
      <c r="AL61" s="65"/>
      <c r="AM61" s="65"/>
      <c r="AN61" s="66"/>
      <c r="AO61" s="67"/>
      <c r="AP61" s="67"/>
      <c r="AQ61" s="80"/>
      <c r="AR61" s="7"/>
      <c r="AS61" s="71"/>
    </row>
    <row r="62" spans="1:45" x14ac:dyDescent="0.2">
      <c r="A62" s="116"/>
      <c r="B62" s="1"/>
      <c r="C62" s="96"/>
      <c r="F62" s="6"/>
      <c r="H62" s="47"/>
      <c r="I62" s="59"/>
      <c r="J62" s="47"/>
      <c r="K62" s="62"/>
      <c r="L62" s="61"/>
      <c r="M62" s="63"/>
      <c r="N62" s="61"/>
      <c r="O62" s="62"/>
      <c r="P62" s="64"/>
      <c r="Q62" s="64"/>
      <c r="R62" s="59"/>
      <c r="S62" s="102"/>
      <c r="T62" s="59"/>
      <c r="U62" s="59"/>
      <c r="V62" s="102"/>
      <c r="W62" s="59"/>
      <c r="X62" s="59"/>
      <c r="Y62" s="102"/>
      <c r="Z62" s="59"/>
      <c r="AA62" s="59"/>
      <c r="AB62" s="102"/>
      <c r="AC62" s="59"/>
      <c r="AD62" s="59"/>
      <c r="AE62" s="102"/>
      <c r="AF62" s="59"/>
      <c r="AG62" s="59"/>
      <c r="AH62" s="74"/>
      <c r="AI62" s="59"/>
      <c r="AJ62" s="59"/>
      <c r="AK62" s="102"/>
      <c r="AL62" s="65"/>
      <c r="AM62" s="65"/>
      <c r="AN62" s="66"/>
      <c r="AO62" s="67"/>
      <c r="AP62" s="67"/>
      <c r="AQ62" s="80"/>
      <c r="AS62" s="48"/>
    </row>
    <row r="63" spans="1:45" s="59" customFormat="1" x14ac:dyDescent="0.2">
      <c r="A63" s="116"/>
      <c r="C63" s="96"/>
      <c r="F63" s="6"/>
      <c r="G63" s="60"/>
      <c r="H63" s="47"/>
      <c r="J63" s="47"/>
      <c r="K63" s="62"/>
      <c r="L63" s="61"/>
      <c r="M63" s="63"/>
      <c r="N63" s="61"/>
      <c r="O63" s="62"/>
      <c r="P63" s="64"/>
      <c r="Q63" s="64"/>
      <c r="S63" s="102"/>
      <c r="V63" s="102"/>
      <c r="Y63" s="102"/>
      <c r="AB63" s="102"/>
      <c r="AE63" s="102"/>
      <c r="AH63" s="74"/>
      <c r="AK63" s="102"/>
      <c r="AL63" s="65"/>
      <c r="AM63" s="65"/>
      <c r="AN63" s="66"/>
      <c r="AO63" s="67"/>
      <c r="AP63" s="67"/>
      <c r="AQ63" s="80"/>
      <c r="AR63" s="68"/>
      <c r="AS63" s="48"/>
    </row>
    <row r="64" spans="1:45" s="59" customFormat="1" x14ac:dyDescent="0.2">
      <c r="A64" s="116"/>
      <c r="C64" s="96"/>
      <c r="F64" s="6"/>
      <c r="G64" s="60"/>
      <c r="H64" s="47"/>
      <c r="J64" s="47"/>
      <c r="K64" s="62"/>
      <c r="L64" s="61"/>
      <c r="M64" s="63"/>
      <c r="N64" s="61"/>
      <c r="O64" s="62"/>
      <c r="P64" s="64"/>
      <c r="Q64" s="64"/>
      <c r="S64" s="102"/>
      <c r="V64" s="102"/>
      <c r="Y64" s="102"/>
      <c r="AB64" s="102"/>
      <c r="AE64" s="102"/>
      <c r="AH64" s="74"/>
      <c r="AK64" s="102"/>
      <c r="AL64" s="65"/>
      <c r="AM64" s="65"/>
      <c r="AN64" s="66"/>
      <c r="AO64" s="67"/>
      <c r="AP64" s="67"/>
      <c r="AQ64" s="80"/>
      <c r="AR64" s="68"/>
      <c r="AS64" s="48"/>
    </row>
    <row r="65" spans="1:47" s="59" customFormat="1" x14ac:dyDescent="0.2">
      <c r="A65" s="116"/>
      <c r="B65" s="1"/>
      <c r="C65" s="96"/>
      <c r="D65" s="1"/>
      <c r="E65" s="1"/>
      <c r="F65" s="6"/>
      <c r="G65" s="60"/>
      <c r="H65" s="47"/>
      <c r="J65" s="47"/>
      <c r="K65" s="62"/>
      <c r="L65" s="61"/>
      <c r="M65" s="63"/>
      <c r="N65" s="61"/>
      <c r="O65" s="62"/>
      <c r="P65" s="64"/>
      <c r="Q65" s="64"/>
      <c r="S65" s="102"/>
      <c r="V65" s="102"/>
      <c r="Y65" s="102"/>
      <c r="AB65" s="102"/>
      <c r="AE65" s="102"/>
      <c r="AH65" s="74"/>
      <c r="AK65" s="102"/>
      <c r="AL65" s="65"/>
      <c r="AM65" s="65"/>
      <c r="AN65" s="66"/>
      <c r="AO65" s="67"/>
      <c r="AP65" s="67"/>
      <c r="AQ65" s="80"/>
      <c r="AR65" s="7"/>
      <c r="AS65" s="48"/>
      <c r="AT65" s="1"/>
      <c r="AU65" s="1"/>
    </row>
    <row r="66" spans="1:47" x14ac:dyDescent="0.2">
      <c r="A66" s="116"/>
      <c r="B66" s="1"/>
      <c r="C66" s="93"/>
      <c r="F66" s="6"/>
      <c r="H66" s="47"/>
      <c r="I66" s="59"/>
      <c r="J66" s="47"/>
      <c r="K66" s="62"/>
      <c r="L66" s="61"/>
      <c r="M66" s="63"/>
      <c r="N66" s="61"/>
      <c r="O66" s="62"/>
      <c r="P66" s="64"/>
      <c r="Q66" s="64"/>
      <c r="R66" s="59"/>
      <c r="S66" s="102"/>
      <c r="T66" s="59"/>
      <c r="U66" s="59"/>
      <c r="V66" s="102"/>
      <c r="W66" s="59"/>
      <c r="X66" s="59"/>
      <c r="Y66" s="102"/>
      <c r="Z66" s="59"/>
      <c r="AA66" s="59"/>
      <c r="AB66" s="102"/>
      <c r="AC66" s="59"/>
      <c r="AD66" s="59"/>
      <c r="AE66" s="102"/>
      <c r="AF66" s="59"/>
      <c r="AG66" s="59"/>
      <c r="AH66" s="74"/>
      <c r="AI66" s="59"/>
      <c r="AJ66" s="59"/>
      <c r="AK66" s="102"/>
      <c r="AL66" s="65"/>
      <c r="AM66" s="65"/>
      <c r="AN66" s="66"/>
      <c r="AO66" s="67"/>
      <c r="AP66" s="67"/>
      <c r="AQ66" s="80"/>
      <c r="AS66" s="48"/>
    </row>
    <row r="67" spans="1:47" s="77" customFormat="1" x14ac:dyDescent="0.2">
      <c r="A67" s="116"/>
      <c r="C67" s="96"/>
      <c r="F67" s="6"/>
      <c r="H67" s="47"/>
      <c r="I67" s="59"/>
      <c r="J67" s="61"/>
      <c r="K67" s="62"/>
      <c r="L67" s="61"/>
      <c r="M67" s="63"/>
      <c r="N67" s="61"/>
      <c r="O67" s="62"/>
      <c r="P67" s="64"/>
      <c r="Q67" s="64"/>
      <c r="R67" s="59"/>
      <c r="S67" s="102"/>
      <c r="T67" s="59"/>
      <c r="U67" s="59"/>
      <c r="V67" s="102"/>
      <c r="W67" s="59"/>
      <c r="X67" s="59"/>
      <c r="Y67" s="102"/>
      <c r="Z67" s="59"/>
      <c r="AA67" s="59"/>
      <c r="AB67" s="102"/>
      <c r="AC67" s="59"/>
      <c r="AD67" s="59"/>
      <c r="AE67" s="102"/>
      <c r="AF67" s="59"/>
      <c r="AG67" s="59"/>
      <c r="AH67" s="74"/>
      <c r="AI67" s="59"/>
      <c r="AJ67" s="59"/>
      <c r="AK67" s="102"/>
      <c r="AL67" s="65"/>
      <c r="AM67" s="65"/>
      <c r="AN67" s="66"/>
      <c r="AO67" s="67"/>
      <c r="AP67" s="67"/>
      <c r="AQ67" s="80"/>
      <c r="AR67" s="7"/>
      <c r="AS67" s="8"/>
    </row>
    <row r="68" spans="1:47" x14ac:dyDescent="0.2">
      <c r="A68" s="116"/>
      <c r="B68" s="1"/>
      <c r="C68" s="96"/>
      <c r="F68" s="6"/>
      <c r="H68" s="47"/>
      <c r="I68" s="59"/>
      <c r="J68" s="61"/>
      <c r="K68" s="62"/>
      <c r="L68" s="61"/>
      <c r="M68" s="63"/>
      <c r="N68" s="61"/>
      <c r="O68" s="62"/>
      <c r="P68" s="64"/>
      <c r="Q68" s="64"/>
      <c r="R68" s="59"/>
      <c r="S68" s="102"/>
      <c r="T68" s="59"/>
      <c r="U68" s="59"/>
      <c r="V68" s="102"/>
      <c r="W68" s="59"/>
      <c r="X68" s="59"/>
      <c r="Y68" s="102"/>
      <c r="Z68" s="59"/>
      <c r="AA68" s="59"/>
      <c r="AB68" s="102"/>
      <c r="AC68" s="59"/>
      <c r="AD68" s="59"/>
      <c r="AE68" s="102"/>
      <c r="AF68" s="59"/>
      <c r="AG68" s="59"/>
      <c r="AH68" s="74"/>
      <c r="AI68" s="59"/>
      <c r="AJ68" s="59"/>
      <c r="AK68" s="102"/>
      <c r="AL68" s="65"/>
      <c r="AM68" s="65"/>
      <c r="AN68" s="66"/>
      <c r="AO68" s="67"/>
      <c r="AP68" s="67"/>
      <c r="AQ68" s="80"/>
      <c r="AS68" s="48"/>
    </row>
    <row r="69" spans="1:47" x14ac:dyDescent="0.2">
      <c r="A69" s="55"/>
      <c r="B69" s="1"/>
      <c r="C69" s="93"/>
      <c r="F69" s="6"/>
      <c r="H69" s="47"/>
      <c r="I69" s="59"/>
      <c r="J69" s="61"/>
      <c r="K69" s="62"/>
      <c r="L69" s="61"/>
      <c r="M69" s="63"/>
      <c r="N69" s="61"/>
      <c r="O69" s="62"/>
      <c r="P69" s="64"/>
      <c r="Q69" s="64"/>
      <c r="R69" s="59"/>
      <c r="S69" s="102"/>
      <c r="T69" s="59"/>
      <c r="U69" s="59"/>
      <c r="V69" s="102"/>
      <c r="W69" s="59"/>
      <c r="X69" s="59"/>
      <c r="Y69" s="102"/>
      <c r="Z69" s="59"/>
      <c r="AA69" s="59"/>
      <c r="AB69" s="102"/>
      <c r="AC69" s="59"/>
      <c r="AD69" s="59"/>
      <c r="AE69" s="102"/>
      <c r="AF69" s="59"/>
      <c r="AG69" s="59"/>
      <c r="AH69" s="74"/>
      <c r="AI69" s="59"/>
      <c r="AJ69" s="59"/>
      <c r="AK69" s="102"/>
      <c r="AL69" s="65"/>
      <c r="AM69" s="65"/>
      <c r="AN69" s="66"/>
      <c r="AO69" s="67"/>
      <c r="AP69" s="67"/>
      <c r="AQ69" s="80"/>
    </row>
    <row r="70" spans="1:47" s="77" customFormat="1" x14ac:dyDescent="0.2">
      <c r="A70" s="8"/>
      <c r="H70" s="47"/>
      <c r="I70" s="59"/>
      <c r="J70" s="61"/>
      <c r="K70" s="62"/>
      <c r="L70" s="61"/>
      <c r="M70" s="63"/>
      <c r="N70" s="61"/>
      <c r="O70" s="62"/>
      <c r="P70" s="64"/>
      <c r="Q70" s="64"/>
      <c r="R70" s="59"/>
      <c r="S70" s="102"/>
      <c r="T70" s="59"/>
      <c r="U70" s="59"/>
      <c r="V70" s="102"/>
      <c r="W70" s="59"/>
      <c r="X70" s="59"/>
      <c r="Y70" s="102"/>
      <c r="Z70" s="59"/>
      <c r="AA70" s="59"/>
      <c r="AB70" s="102"/>
      <c r="AC70" s="59"/>
      <c r="AD70" s="59"/>
      <c r="AE70" s="102"/>
      <c r="AF70" s="59"/>
      <c r="AG70" s="59"/>
      <c r="AH70" s="74"/>
      <c r="AI70" s="59"/>
      <c r="AJ70" s="59"/>
      <c r="AK70" s="102"/>
      <c r="AL70" s="65"/>
      <c r="AM70" s="65"/>
      <c r="AN70" s="66"/>
      <c r="AO70" s="67"/>
      <c r="AP70" s="67"/>
      <c r="AQ70" s="80"/>
      <c r="AR70" s="7"/>
      <c r="AS70" s="8"/>
    </row>
    <row r="71" spans="1:47" x14ac:dyDescent="0.2">
      <c r="B71" s="1"/>
      <c r="C71" s="1"/>
      <c r="H71" s="47"/>
      <c r="I71" s="59"/>
      <c r="J71" s="61"/>
      <c r="K71" s="62"/>
      <c r="L71" s="61"/>
      <c r="M71" s="63"/>
      <c r="N71" s="61"/>
      <c r="O71" s="62"/>
      <c r="P71" s="64"/>
      <c r="Q71" s="64"/>
      <c r="R71" s="59"/>
      <c r="S71" s="102"/>
      <c r="T71" s="59"/>
      <c r="U71" s="59"/>
      <c r="V71" s="102"/>
      <c r="W71" s="59"/>
      <c r="X71" s="59"/>
      <c r="Y71" s="102"/>
      <c r="Z71" s="59"/>
      <c r="AA71" s="59"/>
      <c r="AB71" s="102"/>
      <c r="AC71" s="59"/>
      <c r="AD71" s="59"/>
      <c r="AE71" s="102"/>
      <c r="AF71" s="59"/>
      <c r="AG71" s="59"/>
      <c r="AH71" s="74"/>
      <c r="AI71" s="59"/>
      <c r="AJ71" s="59"/>
      <c r="AK71" s="102"/>
      <c r="AL71" s="65"/>
      <c r="AM71" s="65"/>
      <c r="AN71" s="66"/>
      <c r="AO71" s="67"/>
      <c r="AP71" s="67"/>
      <c r="AQ71" s="80"/>
      <c r="AS71" s="48"/>
    </row>
    <row r="72" spans="1:47" x14ac:dyDescent="0.2">
      <c r="B72" s="1"/>
      <c r="C72" s="1"/>
      <c r="H72" s="47"/>
      <c r="I72" s="59"/>
      <c r="J72" s="61"/>
      <c r="K72" s="62"/>
      <c r="L72" s="61"/>
      <c r="M72" s="63"/>
      <c r="N72" s="61"/>
      <c r="O72" s="62"/>
      <c r="P72" s="64"/>
      <c r="Q72" s="64"/>
      <c r="R72" s="59"/>
      <c r="S72" s="102"/>
      <c r="T72" s="59"/>
      <c r="U72" s="59"/>
      <c r="V72" s="102"/>
      <c r="W72" s="59"/>
      <c r="X72" s="59"/>
      <c r="Y72" s="102"/>
      <c r="Z72" s="59"/>
      <c r="AA72" s="59"/>
      <c r="AB72" s="102"/>
      <c r="AC72" s="59"/>
      <c r="AD72" s="59"/>
      <c r="AE72" s="102"/>
      <c r="AF72" s="59"/>
      <c r="AG72" s="59"/>
      <c r="AH72" s="74"/>
      <c r="AI72" s="59"/>
      <c r="AJ72" s="59"/>
      <c r="AK72" s="102"/>
      <c r="AL72" s="65"/>
      <c r="AM72" s="65"/>
      <c r="AN72" s="66"/>
      <c r="AO72" s="67"/>
      <c r="AP72" s="67"/>
      <c r="AQ72" s="80"/>
    </row>
    <row r="73" spans="1:47" x14ac:dyDescent="0.2">
      <c r="B73" s="1"/>
      <c r="C73" s="1"/>
      <c r="H73" s="47"/>
      <c r="J73" s="61"/>
      <c r="L73" s="61"/>
      <c r="M73" s="63"/>
      <c r="N73" s="61"/>
      <c r="P73" s="64"/>
      <c r="Q73" s="64"/>
      <c r="R73" s="59"/>
      <c r="S73" s="102"/>
      <c r="T73" s="59"/>
      <c r="U73" s="59"/>
      <c r="V73" s="102"/>
      <c r="W73" s="59"/>
      <c r="X73" s="59"/>
      <c r="Y73" s="102"/>
      <c r="Z73" s="59"/>
      <c r="AA73" s="59"/>
      <c r="AB73" s="102"/>
      <c r="AC73" s="59"/>
      <c r="AD73" s="59"/>
      <c r="AE73" s="102"/>
      <c r="AF73" s="59"/>
      <c r="AG73" s="59"/>
      <c r="AH73" s="74"/>
      <c r="AI73" s="59"/>
      <c r="AJ73" s="59"/>
      <c r="AK73" s="102"/>
      <c r="AL73" s="65"/>
      <c r="AM73" s="65"/>
      <c r="AN73" s="66"/>
      <c r="AO73" s="67"/>
      <c r="AP73" s="67"/>
      <c r="AQ73" s="80"/>
    </row>
    <row r="74" spans="1:47" x14ac:dyDescent="0.2">
      <c r="B74" s="1"/>
      <c r="C74" s="1"/>
      <c r="H74" s="47"/>
      <c r="J74" s="61"/>
      <c r="L74" s="61"/>
      <c r="M74" s="63"/>
      <c r="N74" s="61"/>
      <c r="P74" s="64"/>
      <c r="Q74" s="64"/>
      <c r="R74" s="59"/>
      <c r="S74" s="102"/>
      <c r="T74" s="59"/>
      <c r="U74" s="59"/>
      <c r="V74" s="102"/>
      <c r="W74" s="59"/>
      <c r="X74" s="59"/>
      <c r="Y74" s="102"/>
      <c r="Z74" s="59"/>
      <c r="AA74" s="59"/>
      <c r="AB74" s="102"/>
      <c r="AC74" s="59"/>
      <c r="AD74" s="59"/>
      <c r="AE74" s="102"/>
      <c r="AF74" s="59"/>
      <c r="AG74" s="59"/>
      <c r="AH74" s="74"/>
      <c r="AI74" s="59"/>
      <c r="AJ74" s="59"/>
      <c r="AK74" s="102"/>
      <c r="AL74" s="65"/>
      <c r="AM74" s="65"/>
      <c r="AN74" s="66"/>
      <c r="AO74" s="67"/>
      <c r="AP74" s="67"/>
      <c r="AQ74" s="80"/>
    </row>
    <row r="75" spans="1:47" x14ac:dyDescent="0.2">
      <c r="A75" s="55"/>
      <c r="B75" s="1"/>
      <c r="C75" s="93"/>
      <c r="F75" s="6"/>
      <c r="H75" s="47"/>
      <c r="J75" s="61"/>
      <c r="L75" s="61"/>
      <c r="M75" s="63"/>
      <c r="N75" s="61"/>
      <c r="P75" s="64"/>
      <c r="Q75" s="64"/>
      <c r="R75" s="59"/>
      <c r="S75" s="102"/>
      <c r="T75" s="59"/>
      <c r="U75" s="59"/>
      <c r="V75" s="102"/>
      <c r="W75" s="59"/>
      <c r="X75" s="59"/>
      <c r="Y75" s="102"/>
      <c r="Z75" s="59"/>
      <c r="AA75" s="59"/>
      <c r="AB75" s="102"/>
      <c r="AC75" s="59"/>
      <c r="AD75" s="59"/>
      <c r="AE75" s="102"/>
      <c r="AF75" s="59"/>
      <c r="AG75" s="59"/>
      <c r="AH75" s="74"/>
      <c r="AI75" s="59"/>
      <c r="AJ75" s="59"/>
      <c r="AK75" s="102"/>
      <c r="AL75" s="65"/>
      <c r="AM75" s="65"/>
      <c r="AN75" s="66"/>
      <c r="AO75" s="67"/>
      <c r="AP75" s="67"/>
      <c r="AQ75" s="80"/>
    </row>
    <row r="76" spans="1:47" x14ac:dyDescent="0.2">
      <c r="A76" s="55"/>
      <c r="B76" s="1"/>
      <c r="C76" s="93"/>
      <c r="F76" s="6"/>
      <c r="H76" s="47"/>
      <c r="J76" s="61"/>
      <c r="L76" s="61"/>
      <c r="M76" s="63"/>
      <c r="N76" s="61"/>
      <c r="P76" s="64"/>
      <c r="Q76" s="64"/>
      <c r="R76" s="59"/>
      <c r="S76" s="102"/>
      <c r="T76" s="59"/>
      <c r="U76" s="59"/>
      <c r="V76" s="102"/>
      <c r="W76" s="59"/>
      <c r="X76" s="59"/>
      <c r="Y76" s="102"/>
      <c r="Z76" s="59"/>
      <c r="AA76" s="59"/>
      <c r="AB76" s="102"/>
      <c r="AC76" s="59"/>
      <c r="AD76" s="59"/>
      <c r="AE76" s="102"/>
      <c r="AF76" s="59"/>
      <c r="AG76" s="59"/>
      <c r="AH76" s="74"/>
      <c r="AI76" s="59"/>
      <c r="AJ76" s="59"/>
      <c r="AK76" s="102"/>
      <c r="AL76" s="65"/>
      <c r="AM76" s="65"/>
      <c r="AN76" s="66"/>
      <c r="AO76" s="67"/>
      <c r="AP76" s="67"/>
      <c r="AQ76" s="80"/>
    </row>
    <row r="77" spans="1:47" x14ac:dyDescent="0.2">
      <c r="A77" s="55"/>
      <c r="B77" s="1"/>
      <c r="C77" s="93"/>
      <c r="F77" s="6"/>
      <c r="H77" s="47"/>
      <c r="J77" s="61"/>
      <c r="L77" s="61"/>
      <c r="M77" s="63"/>
      <c r="N77" s="61"/>
      <c r="P77" s="64"/>
      <c r="Q77" s="64"/>
      <c r="R77" s="59"/>
      <c r="S77" s="102"/>
      <c r="T77" s="59"/>
      <c r="U77" s="59"/>
      <c r="V77" s="102"/>
      <c r="W77" s="59"/>
      <c r="X77" s="59"/>
      <c r="Y77" s="102"/>
      <c r="Z77" s="59"/>
      <c r="AA77" s="59"/>
      <c r="AB77" s="102"/>
      <c r="AC77" s="59"/>
      <c r="AD77" s="59"/>
      <c r="AE77" s="102"/>
      <c r="AF77" s="59"/>
      <c r="AG77" s="59"/>
      <c r="AH77" s="74"/>
      <c r="AI77" s="59"/>
      <c r="AJ77" s="59"/>
      <c r="AK77" s="102"/>
      <c r="AL77" s="65"/>
      <c r="AM77" s="65"/>
      <c r="AN77" s="66"/>
      <c r="AO77" s="67"/>
      <c r="AP77" s="67"/>
      <c r="AQ77" s="80"/>
    </row>
    <row r="78" spans="1:47" x14ac:dyDescent="0.2">
      <c r="A78" s="55"/>
      <c r="B78" s="1"/>
      <c r="C78" s="93"/>
      <c r="F78" s="6"/>
      <c r="H78" s="47"/>
      <c r="J78" s="61"/>
      <c r="L78" s="61"/>
      <c r="M78" s="63"/>
      <c r="N78" s="61"/>
      <c r="P78" s="64"/>
      <c r="Q78" s="64"/>
      <c r="R78" s="59"/>
      <c r="S78" s="102"/>
      <c r="T78" s="59"/>
      <c r="U78" s="59"/>
      <c r="V78" s="102"/>
      <c r="W78" s="59"/>
      <c r="X78" s="59"/>
      <c r="Y78" s="102"/>
      <c r="Z78" s="59"/>
      <c r="AA78" s="59"/>
      <c r="AB78" s="102"/>
      <c r="AC78" s="59"/>
      <c r="AD78" s="59"/>
      <c r="AE78" s="102"/>
      <c r="AF78" s="59"/>
      <c r="AG78" s="59"/>
      <c r="AH78" s="74"/>
      <c r="AI78" s="59"/>
      <c r="AJ78" s="59"/>
      <c r="AK78" s="102"/>
      <c r="AL78" s="65"/>
      <c r="AM78" s="65"/>
      <c r="AN78" s="66"/>
      <c r="AO78" s="67"/>
      <c r="AP78" s="67"/>
      <c r="AQ78" s="80"/>
    </row>
    <row r="79" spans="1:47" x14ac:dyDescent="0.2">
      <c r="A79" s="55"/>
      <c r="B79" s="1"/>
      <c r="C79" s="93"/>
      <c r="F79" s="6"/>
      <c r="H79" s="47"/>
      <c r="J79" s="61"/>
      <c r="L79" s="61"/>
      <c r="M79" s="63"/>
      <c r="N79" s="61"/>
      <c r="P79" s="64"/>
      <c r="Q79" s="64"/>
      <c r="R79" s="59"/>
      <c r="S79" s="102"/>
      <c r="T79" s="59"/>
      <c r="U79" s="59"/>
      <c r="V79" s="102"/>
      <c r="W79" s="59"/>
      <c r="X79" s="59"/>
      <c r="Y79" s="102"/>
      <c r="Z79" s="59"/>
      <c r="AA79" s="59"/>
      <c r="AB79" s="102"/>
      <c r="AC79" s="59"/>
      <c r="AD79" s="59"/>
      <c r="AE79" s="102"/>
      <c r="AF79" s="59"/>
      <c r="AG79" s="59"/>
      <c r="AH79" s="74"/>
      <c r="AI79" s="59"/>
      <c r="AJ79" s="59"/>
      <c r="AK79" s="102"/>
      <c r="AL79" s="65"/>
      <c r="AM79" s="65"/>
      <c r="AN79" s="66"/>
      <c r="AO79" s="67"/>
      <c r="AP79" s="67"/>
      <c r="AQ79" s="80"/>
    </row>
    <row r="80" spans="1:47" x14ac:dyDescent="0.2">
      <c r="A80" s="55"/>
      <c r="B80" s="1"/>
      <c r="C80" s="93"/>
      <c r="F80" s="6"/>
      <c r="H80" s="47"/>
      <c r="J80" s="61"/>
      <c r="L80" s="61"/>
      <c r="M80" s="63"/>
      <c r="N80" s="61"/>
      <c r="P80" s="64"/>
      <c r="Q80" s="64"/>
      <c r="R80" s="59"/>
      <c r="S80" s="102"/>
      <c r="T80" s="59"/>
      <c r="U80" s="59"/>
      <c r="V80" s="102"/>
      <c r="W80" s="59"/>
      <c r="X80" s="59"/>
      <c r="Y80" s="102"/>
      <c r="Z80" s="59"/>
      <c r="AA80" s="59"/>
      <c r="AB80" s="102"/>
      <c r="AC80" s="59"/>
      <c r="AD80" s="59"/>
      <c r="AE80" s="102"/>
      <c r="AF80" s="59"/>
      <c r="AG80" s="59"/>
      <c r="AH80" s="74"/>
      <c r="AI80" s="59"/>
      <c r="AJ80" s="59"/>
      <c r="AK80" s="102"/>
      <c r="AL80" s="65"/>
      <c r="AM80" s="65"/>
      <c r="AN80" s="66"/>
      <c r="AO80" s="67"/>
      <c r="AP80" s="67"/>
      <c r="AQ80" s="80"/>
    </row>
    <row r="81" spans="1:43" x14ac:dyDescent="0.2">
      <c r="A81" s="55"/>
      <c r="B81" s="1"/>
      <c r="C81" s="93"/>
      <c r="F81" s="6"/>
      <c r="H81" s="47"/>
      <c r="J81" s="61"/>
      <c r="L81" s="61"/>
      <c r="M81" s="63"/>
      <c r="N81" s="61"/>
      <c r="P81" s="64"/>
      <c r="Q81" s="64"/>
      <c r="R81" s="59"/>
      <c r="S81" s="102"/>
      <c r="T81" s="59"/>
      <c r="U81" s="59"/>
      <c r="V81" s="102"/>
      <c r="W81" s="59"/>
      <c r="X81" s="59"/>
      <c r="Y81" s="102"/>
      <c r="Z81" s="59"/>
      <c r="AA81" s="59"/>
      <c r="AB81" s="102"/>
      <c r="AC81" s="59"/>
      <c r="AD81" s="59"/>
      <c r="AE81" s="102"/>
      <c r="AF81" s="59"/>
      <c r="AG81" s="59"/>
      <c r="AH81" s="74"/>
      <c r="AI81" s="59"/>
      <c r="AJ81" s="59"/>
      <c r="AK81" s="102"/>
      <c r="AL81" s="65"/>
      <c r="AM81" s="65"/>
      <c r="AN81" s="66"/>
      <c r="AO81" s="67"/>
      <c r="AP81" s="67"/>
      <c r="AQ81" s="80"/>
    </row>
    <row r="82" spans="1:43" x14ac:dyDescent="0.2">
      <c r="A82" s="55"/>
      <c r="B82" s="1"/>
      <c r="C82" s="93"/>
      <c r="F82" s="6"/>
      <c r="H82" s="47"/>
      <c r="J82" s="61"/>
      <c r="L82" s="61"/>
      <c r="M82" s="63"/>
      <c r="N82" s="61"/>
      <c r="P82" s="64"/>
      <c r="Q82" s="64"/>
      <c r="R82" s="59"/>
      <c r="S82" s="102"/>
      <c r="T82" s="59"/>
      <c r="U82" s="59"/>
      <c r="V82" s="102"/>
      <c r="W82" s="59"/>
      <c r="X82" s="59"/>
      <c r="Y82" s="102"/>
      <c r="Z82" s="59"/>
      <c r="AA82" s="59"/>
      <c r="AB82" s="102"/>
      <c r="AC82" s="59"/>
      <c r="AD82" s="59"/>
      <c r="AE82" s="102"/>
      <c r="AF82" s="59"/>
      <c r="AG82" s="59"/>
      <c r="AH82" s="74"/>
      <c r="AI82" s="59"/>
      <c r="AJ82" s="59"/>
      <c r="AK82" s="102"/>
      <c r="AL82" s="65"/>
      <c r="AM82" s="65"/>
      <c r="AN82" s="66"/>
      <c r="AO82" s="67"/>
      <c r="AP82" s="67"/>
      <c r="AQ82" s="80"/>
    </row>
    <row r="83" spans="1:43" x14ac:dyDescent="0.2">
      <c r="A83" s="55"/>
      <c r="B83" s="1"/>
      <c r="C83" s="93"/>
      <c r="F83" s="6"/>
      <c r="H83" s="47"/>
      <c r="J83" s="61"/>
      <c r="L83" s="61"/>
      <c r="M83" s="63"/>
      <c r="N83" s="61"/>
      <c r="P83" s="64"/>
      <c r="Q83" s="64"/>
      <c r="R83" s="59"/>
      <c r="S83" s="102"/>
      <c r="T83" s="59"/>
      <c r="U83" s="59"/>
      <c r="V83" s="102"/>
      <c r="W83" s="59"/>
      <c r="X83" s="59"/>
      <c r="Y83" s="102"/>
      <c r="Z83" s="59"/>
      <c r="AA83" s="59"/>
      <c r="AB83" s="102"/>
      <c r="AC83" s="59"/>
      <c r="AD83" s="59"/>
      <c r="AE83" s="102"/>
      <c r="AF83" s="59"/>
      <c r="AG83" s="59"/>
      <c r="AH83" s="74"/>
      <c r="AI83" s="59"/>
      <c r="AJ83" s="59"/>
      <c r="AK83" s="102"/>
      <c r="AL83" s="65"/>
      <c r="AM83" s="65"/>
      <c r="AN83" s="66"/>
      <c r="AO83" s="67"/>
      <c r="AP83" s="67"/>
      <c r="AQ83" s="80"/>
    </row>
    <row r="84" spans="1:43" x14ac:dyDescent="0.2">
      <c r="A84" s="55"/>
      <c r="B84" s="1"/>
      <c r="C84" s="93"/>
      <c r="F84" s="6"/>
      <c r="H84" s="47"/>
      <c r="J84" s="61"/>
      <c r="L84" s="61"/>
      <c r="M84" s="63"/>
      <c r="N84" s="61"/>
      <c r="P84" s="64"/>
      <c r="Q84" s="64"/>
      <c r="R84" s="59"/>
      <c r="S84" s="102"/>
      <c r="T84" s="59"/>
      <c r="U84" s="59"/>
      <c r="V84" s="102"/>
      <c r="W84" s="59"/>
      <c r="X84" s="59"/>
      <c r="Y84" s="102"/>
      <c r="Z84" s="59"/>
      <c r="AA84" s="59"/>
      <c r="AB84" s="102"/>
      <c r="AC84" s="59"/>
      <c r="AD84" s="59"/>
      <c r="AE84" s="102"/>
      <c r="AF84" s="59"/>
      <c r="AG84" s="59"/>
      <c r="AH84" s="74"/>
      <c r="AI84" s="59"/>
      <c r="AJ84" s="59"/>
      <c r="AK84" s="102"/>
      <c r="AL84" s="65"/>
      <c r="AM84" s="65"/>
      <c r="AN84" s="66"/>
      <c r="AO84" s="67"/>
      <c r="AP84" s="67"/>
      <c r="AQ84" s="80"/>
    </row>
    <row r="85" spans="1:43" x14ac:dyDescent="0.2">
      <c r="A85" s="55"/>
      <c r="B85" s="1"/>
      <c r="C85" s="93"/>
      <c r="F85" s="6"/>
      <c r="H85" s="47"/>
      <c r="J85" s="61"/>
      <c r="L85" s="61"/>
      <c r="M85" s="63"/>
      <c r="N85" s="61"/>
      <c r="P85" s="64"/>
      <c r="Q85" s="64"/>
      <c r="R85" s="59"/>
      <c r="S85" s="102"/>
      <c r="T85" s="59"/>
      <c r="U85" s="59"/>
      <c r="V85" s="102"/>
      <c r="W85" s="59"/>
      <c r="X85" s="59"/>
      <c r="Y85" s="102"/>
      <c r="Z85" s="59"/>
      <c r="AA85" s="59"/>
      <c r="AB85" s="102"/>
      <c r="AC85" s="59"/>
      <c r="AD85" s="59"/>
      <c r="AE85" s="102"/>
      <c r="AF85" s="59"/>
      <c r="AG85" s="59"/>
      <c r="AH85" s="74"/>
      <c r="AI85" s="59"/>
      <c r="AJ85" s="59"/>
      <c r="AK85" s="102"/>
      <c r="AL85" s="65"/>
      <c r="AM85" s="65"/>
      <c r="AN85" s="66"/>
      <c r="AO85" s="67"/>
      <c r="AP85" s="67"/>
      <c r="AQ85" s="80"/>
    </row>
    <row r="86" spans="1:43" x14ac:dyDescent="0.2">
      <c r="A86" s="55"/>
      <c r="B86" s="1"/>
      <c r="C86" s="93"/>
      <c r="F86" s="6"/>
      <c r="H86" s="47"/>
      <c r="J86" s="61"/>
      <c r="L86" s="61"/>
      <c r="M86" s="63"/>
      <c r="N86" s="61"/>
      <c r="P86" s="64"/>
      <c r="Q86" s="64"/>
      <c r="R86" s="59"/>
      <c r="S86" s="102"/>
      <c r="T86" s="59"/>
      <c r="U86" s="59"/>
      <c r="V86" s="102"/>
      <c r="W86" s="59"/>
      <c r="X86" s="59"/>
      <c r="Y86" s="102"/>
      <c r="Z86" s="59"/>
      <c r="AA86" s="59"/>
      <c r="AB86" s="102"/>
      <c r="AC86" s="59"/>
      <c r="AD86" s="59"/>
      <c r="AE86" s="102"/>
      <c r="AF86" s="59"/>
      <c r="AG86" s="59"/>
      <c r="AH86" s="74"/>
      <c r="AI86" s="59"/>
      <c r="AJ86" s="59"/>
      <c r="AK86" s="102"/>
      <c r="AL86" s="65"/>
      <c r="AM86" s="65"/>
      <c r="AN86" s="66"/>
      <c r="AO86" s="67"/>
      <c r="AP86" s="67"/>
      <c r="AQ86" s="80"/>
    </row>
    <row r="87" spans="1:43" x14ac:dyDescent="0.2">
      <c r="A87" s="55"/>
      <c r="B87" s="1"/>
      <c r="C87" s="93"/>
      <c r="F87" s="6"/>
      <c r="H87" s="47"/>
      <c r="L87" s="50"/>
      <c r="M87" s="51"/>
      <c r="N87" s="50"/>
      <c r="P87" s="52"/>
      <c r="Q87" s="52"/>
      <c r="AN87" s="53"/>
      <c r="AQ87" s="80"/>
    </row>
    <row r="88" spans="1:43" x14ac:dyDescent="0.2">
      <c r="A88" s="55"/>
      <c r="B88" s="1"/>
      <c r="C88" s="93"/>
      <c r="F88" s="6"/>
      <c r="H88" s="47"/>
      <c r="L88" s="50"/>
      <c r="M88" s="51"/>
      <c r="N88" s="50"/>
      <c r="P88" s="52"/>
      <c r="Q88" s="52"/>
      <c r="AN88" s="53"/>
      <c r="AQ88" s="80"/>
    </row>
    <row r="89" spans="1:43" x14ac:dyDescent="0.2">
      <c r="A89" s="55"/>
      <c r="B89" s="1"/>
      <c r="C89" s="93"/>
      <c r="F89" s="6"/>
      <c r="H89" s="47"/>
      <c r="L89" s="50"/>
      <c r="M89" s="51"/>
      <c r="N89" s="50"/>
      <c r="P89" s="52"/>
      <c r="Q89" s="52"/>
      <c r="AN89" s="53"/>
      <c r="AQ89" s="80"/>
    </row>
    <row r="90" spans="1:43" x14ac:dyDescent="0.2">
      <c r="A90" s="55"/>
      <c r="B90" s="1"/>
      <c r="C90" s="93"/>
      <c r="F90" s="6"/>
      <c r="H90" s="47"/>
      <c r="L90" s="50"/>
      <c r="M90" s="51"/>
      <c r="N90" s="50"/>
      <c r="P90" s="52"/>
      <c r="Q90" s="52"/>
      <c r="AN90" s="53"/>
      <c r="AQ90" s="80"/>
    </row>
    <row r="91" spans="1:43" x14ac:dyDescent="0.2">
      <c r="A91" s="55"/>
      <c r="B91" s="1"/>
      <c r="C91" s="93"/>
      <c r="F91" s="6"/>
      <c r="H91" s="47"/>
      <c r="L91" s="50"/>
      <c r="M91" s="51"/>
      <c r="N91" s="50"/>
      <c r="P91" s="52"/>
      <c r="Q91" s="52"/>
      <c r="AN91" s="53"/>
      <c r="AQ91" s="80"/>
    </row>
    <row r="92" spans="1:43" x14ac:dyDescent="0.2">
      <c r="A92" s="55"/>
      <c r="B92" s="1"/>
      <c r="C92" s="93"/>
      <c r="F92" s="6"/>
      <c r="H92" s="47"/>
      <c r="L92" s="50"/>
      <c r="M92" s="51"/>
      <c r="N92" s="50"/>
      <c r="P92" s="52"/>
      <c r="Q92" s="52"/>
      <c r="AN92" s="53"/>
      <c r="AQ92" s="80"/>
    </row>
    <row r="93" spans="1:43" x14ac:dyDescent="0.2">
      <c r="A93" s="55"/>
      <c r="B93" s="1"/>
      <c r="C93" s="93"/>
      <c r="F93" s="6"/>
      <c r="H93" s="47"/>
      <c r="L93" s="50"/>
      <c r="M93" s="51"/>
      <c r="N93" s="50"/>
      <c r="P93" s="52"/>
      <c r="Q93" s="52"/>
      <c r="AN93" s="53"/>
      <c r="AQ93" s="49"/>
    </row>
    <row r="94" spans="1:43" x14ac:dyDescent="0.2">
      <c r="A94" s="55"/>
      <c r="B94" s="1"/>
      <c r="C94" s="93"/>
      <c r="F94" s="6"/>
      <c r="H94" s="47"/>
      <c r="L94" s="50"/>
      <c r="M94" s="51"/>
      <c r="N94" s="50"/>
      <c r="P94" s="52"/>
      <c r="Q94" s="52"/>
      <c r="AN94" s="53"/>
      <c r="AQ94" s="49"/>
    </row>
    <row r="95" spans="1:43" x14ac:dyDescent="0.2">
      <c r="A95" s="55"/>
      <c r="B95" s="1"/>
      <c r="C95" s="93"/>
      <c r="F95" s="6"/>
      <c r="H95" s="47"/>
      <c r="L95" s="50"/>
      <c r="M95" s="51"/>
      <c r="N95" s="50"/>
      <c r="P95" s="52"/>
      <c r="Q95" s="52"/>
      <c r="AN95" s="53"/>
      <c r="AQ95" s="49"/>
    </row>
    <row r="96" spans="1:43" x14ac:dyDescent="0.2">
      <c r="B96" s="1"/>
      <c r="H96" s="47"/>
      <c r="L96" s="50"/>
      <c r="M96" s="51"/>
      <c r="N96" s="50"/>
      <c r="P96" s="52"/>
      <c r="Q96" s="52"/>
      <c r="AN96" s="53"/>
      <c r="AQ96" s="49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</sheetData>
  <mergeCells count="2">
    <mergeCell ref="P3:Q3"/>
    <mergeCell ref="P4:Q4"/>
  </mergeCells>
  <printOptions gridLines="1"/>
  <pageMargins left="0.23622047244094491" right="0.23622047244094491" top="0.74803149606299213" bottom="0.74803149606299213" header="0.31496062992125984" footer="0.31496062992125984"/>
  <pageSetup paperSize="9" scale="95" pageOrder="overThenDown" orientation="landscape" horizontalDpi="300" verticalDpi="300" r:id="rId1"/>
  <headerFooter alignWithMargins="0">
    <oddHeader xml:space="preserve">&amp;CImpulsmarathon Chaam 
26-4-2026
</oddHeader>
    <oddFooter>&amp;L&amp;"Arial,Standaard"&amp;9Datum: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38A41-3582-4404-9EFC-9948F3A5A33C}">
  <dimension ref="A1:AT62"/>
  <sheetViews>
    <sheetView topLeftCell="A2" workbookViewId="0">
      <selection activeCell="AU20" sqref="AU20"/>
    </sheetView>
  </sheetViews>
  <sheetFormatPr defaultRowHeight="12.75" x14ac:dyDescent="0.2"/>
  <cols>
    <col min="1" max="1" width="4.875" style="91" customWidth="1"/>
    <col min="2" max="2" width="0.625" style="94" customWidth="1"/>
    <col min="3" max="3" width="18.625" style="91" bestFit="1" customWidth="1"/>
    <col min="4" max="4" width="24" style="1" hidden="1" customWidth="1"/>
    <col min="5" max="5" width="2" style="1" hidden="1" customWidth="1"/>
    <col min="6" max="6" width="4.125" style="1" customWidth="1"/>
    <col min="7" max="7" width="0.5" style="1" customWidth="1"/>
    <col min="8" max="8" width="7.625" style="58" hidden="1" customWidth="1"/>
    <col min="9" max="9" width="1.125" style="2" hidden="1" customWidth="1"/>
    <col min="10" max="10" width="7.625" style="58" hidden="1" customWidth="1"/>
    <col min="11" max="11" width="1.125" style="2" hidden="1" customWidth="1"/>
    <col min="12" max="14" width="7.875" style="58" hidden="1" customWidth="1"/>
    <col min="15" max="15" width="1.125" style="2" hidden="1" customWidth="1"/>
    <col min="16" max="16" width="5.25" style="3" hidden="1" customWidth="1"/>
    <col min="17" max="17" width="5.25" style="3" customWidth="1"/>
    <col min="18" max="18" width="0.75" style="1" customWidth="1"/>
    <col min="19" max="19" width="5.75" style="97" customWidth="1"/>
    <col min="20" max="20" width="4.875" style="1" customWidth="1"/>
    <col min="21" max="21" width="0.375" style="1" customWidth="1"/>
    <col min="22" max="22" width="5.875" style="97" customWidth="1"/>
    <col min="23" max="23" width="4.75" style="1" customWidth="1"/>
    <col min="24" max="24" width="0.625" style="1" customWidth="1"/>
    <col min="25" max="25" width="6.25" style="97" customWidth="1"/>
    <col min="26" max="26" width="4.75" style="1" customWidth="1"/>
    <col min="27" max="27" width="0.625" style="1" customWidth="1"/>
    <col min="28" max="28" width="5.875" style="97" customWidth="1"/>
    <col min="29" max="29" width="4.5" style="1" customWidth="1"/>
    <col min="30" max="30" width="0.625" style="1" customWidth="1"/>
    <col min="31" max="31" width="5.75" style="97" customWidth="1"/>
    <col min="32" max="32" width="4.875" style="1" customWidth="1"/>
    <col min="33" max="33" width="0.625" style="1" customWidth="1"/>
    <col min="34" max="34" width="4.875" style="4" hidden="1" customWidth="1"/>
    <col min="35" max="35" width="4.875" style="1" hidden="1" customWidth="1"/>
    <col min="36" max="36" width="1.125" style="1" hidden="1" customWidth="1"/>
    <col min="37" max="37" width="5.75" style="97" bestFit="1" customWidth="1"/>
    <col min="38" max="38" width="5.125" style="5" customWidth="1"/>
    <col min="39" max="39" width="4.5" style="5" customWidth="1"/>
    <col min="40" max="40" width="5" style="6" customWidth="1"/>
    <col min="41" max="41" width="3.75" style="1" customWidth="1"/>
    <col min="42" max="42" width="0.625" style="1" customWidth="1"/>
    <col min="43" max="43" width="6.5" style="7" customWidth="1"/>
    <col min="44" max="44" width="0.375" style="7" customWidth="1"/>
    <col min="45" max="45" width="4.875" style="8" customWidth="1"/>
    <col min="46" max="16384" width="9" style="1"/>
  </cols>
  <sheetData>
    <row r="1" spans="1:46" ht="18.75" x14ac:dyDescent="0.3">
      <c r="A1" s="90"/>
      <c r="F1" s="95"/>
    </row>
    <row r="3" spans="1:46" x14ac:dyDescent="0.2">
      <c r="P3" s="123" t="s">
        <v>106</v>
      </c>
      <c r="Q3" s="123"/>
    </row>
    <row r="4" spans="1:46" x14ac:dyDescent="0.2">
      <c r="A4" s="92" t="s">
        <v>0</v>
      </c>
      <c r="C4" s="92" t="s">
        <v>1</v>
      </c>
      <c r="D4" s="9" t="s">
        <v>33</v>
      </c>
      <c r="E4" s="9" t="s">
        <v>34</v>
      </c>
      <c r="F4" s="10"/>
      <c r="G4" s="11"/>
      <c r="H4" s="12"/>
      <c r="I4" s="14" t="s">
        <v>2</v>
      </c>
      <c r="J4" s="14"/>
      <c r="K4" s="15"/>
      <c r="L4" s="16" t="s">
        <v>3</v>
      </c>
      <c r="M4" s="16" t="s">
        <v>4</v>
      </c>
      <c r="N4" s="16" t="s">
        <v>5</v>
      </c>
      <c r="O4" s="13"/>
      <c r="P4" s="123" t="s">
        <v>107</v>
      </c>
      <c r="Q4" s="123"/>
      <c r="R4" s="10"/>
      <c r="S4" s="98"/>
      <c r="T4" s="17" t="s">
        <v>6</v>
      </c>
      <c r="U4" s="18"/>
      <c r="V4" s="103"/>
      <c r="W4" s="17" t="s">
        <v>7</v>
      </c>
      <c r="X4" s="10"/>
      <c r="Y4" s="103"/>
      <c r="Z4" s="17" t="s">
        <v>8</v>
      </c>
      <c r="AA4" s="10"/>
      <c r="AB4" s="103"/>
      <c r="AC4" s="17" t="s">
        <v>9</v>
      </c>
      <c r="AD4" s="10"/>
      <c r="AE4" s="103"/>
      <c r="AF4" s="17" t="s">
        <v>10</v>
      </c>
      <c r="AG4" s="72"/>
      <c r="AH4" s="19"/>
      <c r="AI4" s="17" t="s">
        <v>35</v>
      </c>
      <c r="AJ4" s="10"/>
      <c r="AK4" s="104"/>
      <c r="AL4" s="20"/>
      <c r="AM4" s="14" t="s">
        <v>11</v>
      </c>
      <c r="AN4" s="14"/>
      <c r="AO4" s="21"/>
      <c r="AP4" s="10"/>
      <c r="AQ4" s="22" t="s">
        <v>12</v>
      </c>
      <c r="AR4" s="23"/>
      <c r="AS4" s="24" t="s">
        <v>13</v>
      </c>
    </row>
    <row r="5" spans="1:46" x14ac:dyDescent="0.2">
      <c r="A5" s="92"/>
      <c r="C5" s="92"/>
      <c r="D5" s="10"/>
      <c r="E5" s="10"/>
      <c r="F5" s="10"/>
      <c r="G5" s="10"/>
      <c r="H5" s="25"/>
      <c r="I5" s="26"/>
      <c r="J5" s="25"/>
      <c r="K5" s="26"/>
      <c r="L5" s="25" t="s">
        <v>14</v>
      </c>
      <c r="M5" s="25" t="s">
        <v>15</v>
      </c>
      <c r="N5" s="25" t="s">
        <v>16</v>
      </c>
      <c r="O5" s="27"/>
      <c r="P5" s="28" t="s">
        <v>17</v>
      </c>
      <c r="Q5" s="35" t="s">
        <v>18</v>
      </c>
      <c r="R5" s="10"/>
      <c r="S5" s="99" t="s">
        <v>15</v>
      </c>
      <c r="T5" s="30" t="s">
        <v>19</v>
      </c>
      <c r="U5" s="18"/>
      <c r="V5" s="99" t="s">
        <v>15</v>
      </c>
      <c r="W5" s="30" t="s">
        <v>19</v>
      </c>
      <c r="X5" s="10"/>
      <c r="Y5" s="99" t="s">
        <v>15</v>
      </c>
      <c r="Z5" s="30" t="s">
        <v>19</v>
      </c>
      <c r="AA5" s="10"/>
      <c r="AB5" s="99" t="s">
        <v>15</v>
      </c>
      <c r="AC5" s="30" t="s">
        <v>19</v>
      </c>
      <c r="AD5" s="10"/>
      <c r="AE5" s="99" t="s">
        <v>15</v>
      </c>
      <c r="AF5" s="30" t="s">
        <v>19</v>
      </c>
      <c r="AG5" s="18"/>
      <c r="AH5" s="29" t="s">
        <v>15</v>
      </c>
      <c r="AI5" s="30" t="s">
        <v>19</v>
      </c>
      <c r="AJ5" s="10"/>
      <c r="AK5" s="105" t="s">
        <v>20</v>
      </c>
      <c r="AL5" s="31" t="s">
        <v>104</v>
      </c>
      <c r="AM5" s="31" t="s">
        <v>22</v>
      </c>
      <c r="AN5" s="32" t="s">
        <v>23</v>
      </c>
      <c r="AO5" s="30" t="s">
        <v>24</v>
      </c>
      <c r="AP5" s="10"/>
      <c r="AQ5" s="33" t="s">
        <v>24</v>
      </c>
      <c r="AR5" s="23"/>
      <c r="AS5" s="34" t="s">
        <v>25</v>
      </c>
    </row>
    <row r="6" spans="1:46" x14ac:dyDescent="0.2">
      <c r="A6" s="92"/>
      <c r="C6" s="92"/>
      <c r="D6" s="10"/>
      <c r="E6" s="10"/>
      <c r="F6" s="10"/>
      <c r="G6" s="10"/>
      <c r="H6" s="32" t="s">
        <v>26</v>
      </c>
      <c r="I6" s="26"/>
      <c r="J6" s="32" t="s">
        <v>27</v>
      </c>
      <c r="K6" s="26"/>
      <c r="L6" s="25"/>
      <c r="M6" s="25"/>
      <c r="N6" s="25"/>
      <c r="O6" s="27"/>
      <c r="P6" s="28"/>
      <c r="Q6" s="35" t="s">
        <v>24</v>
      </c>
      <c r="R6" s="10"/>
      <c r="S6" s="100"/>
      <c r="T6" s="37" t="s">
        <v>28</v>
      </c>
      <c r="U6" s="18"/>
      <c r="V6" s="100"/>
      <c r="W6" s="37" t="s">
        <v>28</v>
      </c>
      <c r="X6" s="10"/>
      <c r="Y6" s="100"/>
      <c r="Z6" s="37" t="s">
        <v>28</v>
      </c>
      <c r="AA6" s="10"/>
      <c r="AB6" s="100"/>
      <c r="AC6" s="37" t="s">
        <v>28</v>
      </c>
      <c r="AD6" s="10"/>
      <c r="AE6" s="100"/>
      <c r="AF6" s="37" t="s">
        <v>28</v>
      </c>
      <c r="AG6" s="18"/>
      <c r="AH6" s="36"/>
      <c r="AI6" s="37" t="s">
        <v>28</v>
      </c>
      <c r="AJ6" s="10"/>
      <c r="AK6" s="106" t="s">
        <v>29</v>
      </c>
      <c r="AL6" s="31" t="s">
        <v>15</v>
      </c>
      <c r="AM6" s="31" t="s">
        <v>16</v>
      </c>
      <c r="AN6" s="38" t="s">
        <v>24</v>
      </c>
      <c r="AO6" s="39" t="s">
        <v>28</v>
      </c>
      <c r="AP6" s="10"/>
      <c r="AQ6" s="33" t="s">
        <v>30</v>
      </c>
      <c r="AR6" s="23"/>
      <c r="AS6" s="34"/>
    </row>
    <row r="7" spans="1:46" x14ac:dyDescent="0.2">
      <c r="A7" s="92"/>
      <c r="C7" s="92"/>
      <c r="D7" s="10"/>
      <c r="E7" s="10"/>
      <c r="F7" s="10"/>
      <c r="G7" s="10"/>
      <c r="H7" s="40" t="s">
        <v>15</v>
      </c>
      <c r="I7" s="26"/>
      <c r="J7" s="40" t="s">
        <v>15</v>
      </c>
      <c r="K7" s="26"/>
      <c r="L7" s="25"/>
      <c r="M7" s="25"/>
      <c r="N7" s="25"/>
      <c r="O7" s="27"/>
      <c r="P7" s="28"/>
      <c r="Q7" s="41" t="s">
        <v>30</v>
      </c>
      <c r="R7" s="10"/>
      <c r="S7" s="101"/>
      <c r="T7" s="43" t="s">
        <v>31</v>
      </c>
      <c r="U7" s="18"/>
      <c r="V7" s="101"/>
      <c r="W7" s="43" t="s">
        <v>31</v>
      </c>
      <c r="X7" s="10"/>
      <c r="Y7" s="101"/>
      <c r="Z7" s="43" t="s">
        <v>31</v>
      </c>
      <c r="AA7" s="10"/>
      <c r="AB7" s="101"/>
      <c r="AC7" s="43" t="s">
        <v>31</v>
      </c>
      <c r="AD7" s="10"/>
      <c r="AE7" s="101"/>
      <c r="AF7" s="43" t="s">
        <v>31</v>
      </c>
      <c r="AG7" s="18"/>
      <c r="AH7" s="42"/>
      <c r="AI7" s="43" t="s">
        <v>31</v>
      </c>
      <c r="AJ7" s="10"/>
      <c r="AK7" s="107" t="s">
        <v>15</v>
      </c>
      <c r="AL7" s="31"/>
      <c r="AM7" s="31"/>
      <c r="AN7" s="40" t="s">
        <v>30</v>
      </c>
      <c r="AO7" s="44" t="s">
        <v>31</v>
      </c>
      <c r="AP7" s="10"/>
      <c r="AQ7" s="45"/>
      <c r="AR7" s="23"/>
      <c r="AS7" s="46"/>
    </row>
    <row r="8" spans="1:46" s="78" customFormat="1" ht="14.25" customHeight="1" x14ac:dyDescent="0.2">
      <c r="A8" s="91"/>
      <c r="C8" s="89"/>
      <c r="D8" s="81"/>
      <c r="E8" s="81"/>
      <c r="F8" s="59"/>
      <c r="G8" s="82"/>
      <c r="H8" s="83"/>
      <c r="I8" s="81"/>
      <c r="J8" s="83"/>
      <c r="K8" s="85"/>
      <c r="L8" s="84"/>
      <c r="M8" s="86"/>
      <c r="N8" s="84"/>
      <c r="O8" s="85"/>
      <c r="P8" s="88"/>
      <c r="Q8" s="87"/>
      <c r="R8" s="59"/>
      <c r="S8" s="102"/>
      <c r="T8" s="59"/>
      <c r="U8" s="59"/>
      <c r="V8" s="102"/>
      <c r="W8" s="59"/>
      <c r="X8" s="59"/>
      <c r="Y8" s="102"/>
      <c r="Z8" s="59"/>
      <c r="AA8" s="59"/>
      <c r="AB8" s="102"/>
      <c r="AC8" s="59"/>
      <c r="AD8" s="59"/>
      <c r="AE8" s="102"/>
      <c r="AF8" s="59"/>
      <c r="AG8" s="59"/>
      <c r="AH8" s="74"/>
      <c r="AI8" s="59"/>
      <c r="AJ8" s="59"/>
      <c r="AK8" s="102"/>
      <c r="AL8" s="65"/>
      <c r="AM8" s="65"/>
      <c r="AN8" s="66"/>
      <c r="AO8" s="67"/>
      <c r="AP8" s="67"/>
      <c r="AQ8" s="80"/>
      <c r="AR8" s="80"/>
      <c r="AS8" s="76"/>
      <c r="AT8" s="59"/>
    </row>
    <row r="9" spans="1:46" ht="19.5" customHeight="1" x14ac:dyDescent="0.25">
      <c r="A9" s="96">
        <v>12</v>
      </c>
      <c r="B9" s="1"/>
      <c r="C9" s="96" t="s">
        <v>51</v>
      </c>
      <c r="F9" s="6" t="s">
        <v>93</v>
      </c>
      <c r="H9" s="47">
        <v>0.43055555555555558</v>
      </c>
      <c r="J9" s="47">
        <v>0.4722337962962963</v>
      </c>
      <c r="K9" s="62"/>
      <c r="L9" s="61">
        <f t="shared" ref="L9:L23" si="0">J9-H9</f>
        <v>4.1678240740740724E-2</v>
      </c>
      <c r="M9" s="63">
        <v>4.1666666666666664E-2</v>
      </c>
      <c r="N9" s="61">
        <f t="shared" ref="N9:N23" si="1">ABS(L9-M9)</f>
        <v>1.1574074074059693E-5</v>
      </c>
      <c r="O9" s="62"/>
      <c r="P9" s="64">
        <f t="shared" ref="P9:P23" si="2">(N9*24*60*60-60)*0.25</f>
        <v>-14.750000000000311</v>
      </c>
      <c r="Q9" s="64">
        <f>IF((P9&lt;0),0,P9)</f>
        <v>0</v>
      </c>
      <c r="R9" s="59"/>
      <c r="S9" s="102">
        <v>32.340000000000003</v>
      </c>
      <c r="T9" s="59">
        <v>0</v>
      </c>
      <c r="U9" s="59"/>
      <c r="V9" s="102">
        <v>37.97</v>
      </c>
      <c r="W9" s="59">
        <v>0</v>
      </c>
      <c r="X9" s="59"/>
      <c r="Y9" s="102">
        <v>38.814</v>
      </c>
      <c r="Z9" s="59">
        <v>0</v>
      </c>
      <c r="AA9" s="59"/>
      <c r="AB9" s="102">
        <v>38.590000000000003</v>
      </c>
      <c r="AC9" s="59">
        <v>0</v>
      </c>
      <c r="AD9" s="59"/>
      <c r="AE9" s="102">
        <v>56.9</v>
      </c>
      <c r="AF9" s="59">
        <v>0</v>
      </c>
      <c r="AG9" s="59"/>
      <c r="AH9" s="74">
        <v>0</v>
      </c>
      <c r="AI9" s="59"/>
      <c r="AJ9" s="59"/>
      <c r="AK9" s="102">
        <v>167.8</v>
      </c>
      <c r="AL9" s="65">
        <v>200</v>
      </c>
      <c r="AM9" s="65">
        <f t="shared" ref="AM9:AM23" si="3">AK9-AL9</f>
        <v>-32.199999999999989</v>
      </c>
      <c r="AN9" s="66">
        <f t="shared" ref="AN9:AN23" si="4">IF(AM9&lt;0,0*AK9,0*AL9+0.5*AM9)</f>
        <v>0</v>
      </c>
      <c r="AO9" s="67">
        <v>0</v>
      </c>
      <c r="AP9" s="67"/>
      <c r="AQ9" s="80">
        <f t="shared" ref="AQ9:AQ21" si="5">Q9+(S9*0.25+T9)+(V9*0.25+W9)+(Y9*0.25+Z9)+(AB9*0.25+AC9)+(AE9*0.25+AF9)+(AH9*0.25+AI9)+AN9+AO9</f>
        <v>51.153500000000001</v>
      </c>
      <c r="AS9" s="121">
        <v>1</v>
      </c>
    </row>
    <row r="10" spans="1:46" s="77" customFormat="1" ht="19.5" customHeight="1" x14ac:dyDescent="0.25">
      <c r="A10" s="96">
        <v>7</v>
      </c>
      <c r="C10" s="96" t="s">
        <v>39</v>
      </c>
      <c r="D10" s="1"/>
      <c r="E10" s="1"/>
      <c r="F10" s="6" t="s">
        <v>93</v>
      </c>
      <c r="G10" s="79"/>
      <c r="H10" s="47">
        <v>0.38541666666666669</v>
      </c>
      <c r="I10" s="59"/>
      <c r="J10" s="47">
        <v>0.42821759259259257</v>
      </c>
      <c r="K10" s="62"/>
      <c r="L10" s="61">
        <f t="shared" si="0"/>
        <v>4.2800925925925881E-2</v>
      </c>
      <c r="M10" s="63">
        <v>4.1666666666666664E-2</v>
      </c>
      <c r="N10" s="61">
        <f t="shared" si="1"/>
        <v>1.1342592592592168E-3</v>
      </c>
      <c r="O10" s="62"/>
      <c r="P10" s="64">
        <f t="shared" si="2"/>
        <v>9.4999999999990834</v>
      </c>
      <c r="Q10" s="64">
        <v>0</v>
      </c>
      <c r="R10" s="59"/>
      <c r="S10" s="102">
        <v>37</v>
      </c>
      <c r="T10" s="59">
        <v>0</v>
      </c>
      <c r="U10" s="59"/>
      <c r="V10" s="102">
        <v>39.6</v>
      </c>
      <c r="W10" s="59">
        <v>0</v>
      </c>
      <c r="X10" s="59"/>
      <c r="Y10" s="102">
        <v>38.119999999999997</v>
      </c>
      <c r="Z10" s="59">
        <v>0</v>
      </c>
      <c r="AA10" s="59"/>
      <c r="AB10" s="102">
        <v>38.57</v>
      </c>
      <c r="AC10" s="59">
        <v>0</v>
      </c>
      <c r="AD10" s="59"/>
      <c r="AE10" s="102">
        <v>57.82</v>
      </c>
      <c r="AF10" s="59">
        <v>0</v>
      </c>
      <c r="AG10" s="59"/>
      <c r="AH10" s="74">
        <v>0</v>
      </c>
      <c r="AI10" s="59"/>
      <c r="AJ10" s="59"/>
      <c r="AK10" s="102">
        <v>172.33</v>
      </c>
      <c r="AL10" s="65">
        <v>200</v>
      </c>
      <c r="AM10" s="65">
        <f t="shared" si="3"/>
        <v>-27.669999999999987</v>
      </c>
      <c r="AN10" s="66">
        <f t="shared" si="4"/>
        <v>0</v>
      </c>
      <c r="AO10" s="67">
        <v>0</v>
      </c>
      <c r="AP10" s="67"/>
      <c r="AQ10" s="80">
        <f t="shared" si="5"/>
        <v>52.777499999999996</v>
      </c>
      <c r="AS10" s="120">
        <v>2</v>
      </c>
    </row>
    <row r="11" spans="1:46" ht="19.5" customHeight="1" x14ac:dyDescent="0.25">
      <c r="A11" s="93">
        <v>2123</v>
      </c>
      <c r="B11" s="1"/>
      <c r="C11" s="96" t="s">
        <v>76</v>
      </c>
      <c r="F11" s="6" t="s">
        <v>93</v>
      </c>
      <c r="G11" s="56"/>
      <c r="H11" s="47">
        <v>0.54513888888888895</v>
      </c>
      <c r="I11" s="59"/>
      <c r="J11" s="47">
        <v>0.58680555555555503</v>
      </c>
      <c r="K11" s="62"/>
      <c r="L11" s="61">
        <f t="shared" si="0"/>
        <v>4.1666666666666075E-2</v>
      </c>
      <c r="M11" s="63">
        <v>4.1666666666666664E-2</v>
      </c>
      <c r="N11" s="61">
        <f t="shared" si="1"/>
        <v>5.8980598183211441E-16</v>
      </c>
      <c r="O11" s="62"/>
      <c r="P11" s="64">
        <f t="shared" si="2"/>
        <v>-14.99999999998726</v>
      </c>
      <c r="Q11" s="64">
        <f t="shared" ref="Q11:Q18" si="6">IF((P11&lt;0),0,P11)</f>
        <v>0</v>
      </c>
      <c r="R11" s="59"/>
      <c r="S11" s="102">
        <v>37.53</v>
      </c>
      <c r="T11" s="59">
        <v>0</v>
      </c>
      <c r="U11" s="59"/>
      <c r="V11" s="102">
        <v>44.53</v>
      </c>
      <c r="W11" s="59">
        <v>0</v>
      </c>
      <c r="X11" s="59"/>
      <c r="Y11" s="102">
        <v>44</v>
      </c>
      <c r="Z11" s="59">
        <v>0</v>
      </c>
      <c r="AA11" s="59"/>
      <c r="AB11" s="102">
        <v>40.07</v>
      </c>
      <c r="AC11" s="59">
        <v>0</v>
      </c>
      <c r="AD11" s="59"/>
      <c r="AE11" s="102">
        <v>60.12</v>
      </c>
      <c r="AF11" s="59">
        <v>0</v>
      </c>
      <c r="AG11" s="59"/>
      <c r="AH11" s="74">
        <v>0</v>
      </c>
      <c r="AI11" s="59"/>
      <c r="AJ11" s="59"/>
      <c r="AK11" s="102">
        <v>170.87</v>
      </c>
      <c r="AL11" s="65">
        <v>200</v>
      </c>
      <c r="AM11" s="65">
        <f t="shared" si="3"/>
        <v>-29.129999999999995</v>
      </c>
      <c r="AN11" s="66">
        <f t="shared" si="4"/>
        <v>0</v>
      </c>
      <c r="AO11" s="67">
        <v>0</v>
      </c>
      <c r="AP11" s="67"/>
      <c r="AQ11" s="80">
        <f t="shared" si="5"/>
        <v>56.5625</v>
      </c>
      <c r="AS11" s="117">
        <v>3</v>
      </c>
    </row>
    <row r="12" spans="1:46" ht="19.5" customHeight="1" x14ac:dyDescent="0.25">
      <c r="A12" s="96">
        <v>4640</v>
      </c>
      <c r="B12" s="1"/>
      <c r="C12" s="93" t="s">
        <v>78</v>
      </c>
      <c r="F12" s="6" t="s">
        <v>93</v>
      </c>
      <c r="G12" s="56"/>
      <c r="H12" s="47">
        <v>0.55208333333333304</v>
      </c>
      <c r="I12" s="59"/>
      <c r="J12" s="47">
        <v>0.59375</v>
      </c>
      <c r="K12" s="62"/>
      <c r="L12" s="61">
        <f t="shared" si="0"/>
        <v>4.1666666666666963E-2</v>
      </c>
      <c r="M12" s="63">
        <v>4.1666666666666664E-2</v>
      </c>
      <c r="N12" s="61">
        <f t="shared" si="1"/>
        <v>2.9837243786801082E-16</v>
      </c>
      <c r="O12" s="62"/>
      <c r="P12" s="64">
        <f t="shared" si="2"/>
        <v>-14.999999999993555</v>
      </c>
      <c r="Q12" s="64">
        <f t="shared" si="6"/>
        <v>0</v>
      </c>
      <c r="R12" s="59"/>
      <c r="S12" s="102">
        <v>34.86</v>
      </c>
      <c r="T12" s="59">
        <v>0</v>
      </c>
      <c r="U12" s="59"/>
      <c r="V12" s="102">
        <v>40.35</v>
      </c>
      <c r="W12" s="59">
        <v>0</v>
      </c>
      <c r="X12" s="59"/>
      <c r="Y12" s="102">
        <v>50.82</v>
      </c>
      <c r="Z12" s="59">
        <v>2</v>
      </c>
      <c r="AA12" s="59"/>
      <c r="AB12" s="102">
        <v>38.47</v>
      </c>
      <c r="AC12" s="59">
        <v>0</v>
      </c>
      <c r="AD12" s="59"/>
      <c r="AE12" s="102">
        <v>56.16</v>
      </c>
      <c r="AF12" s="59">
        <v>0</v>
      </c>
      <c r="AG12" s="59"/>
      <c r="AH12" s="74">
        <v>0</v>
      </c>
      <c r="AI12" s="59"/>
      <c r="AJ12" s="59"/>
      <c r="AK12" s="102">
        <v>178.09</v>
      </c>
      <c r="AL12" s="65">
        <v>200</v>
      </c>
      <c r="AM12" s="65">
        <f t="shared" si="3"/>
        <v>-21.909999999999997</v>
      </c>
      <c r="AN12" s="66">
        <f t="shared" si="4"/>
        <v>0</v>
      </c>
      <c r="AO12" s="67">
        <v>0</v>
      </c>
      <c r="AP12" s="67"/>
      <c r="AQ12" s="80">
        <f t="shared" si="5"/>
        <v>57.164999999999999</v>
      </c>
      <c r="AS12" s="120">
        <v>4</v>
      </c>
    </row>
    <row r="13" spans="1:46" ht="19.5" customHeight="1" x14ac:dyDescent="0.2">
      <c r="A13" s="96">
        <v>5160</v>
      </c>
      <c r="B13" s="1"/>
      <c r="C13" s="96" t="s">
        <v>45</v>
      </c>
      <c r="F13" s="6" t="s">
        <v>93</v>
      </c>
      <c r="G13" s="56"/>
      <c r="H13" s="47">
        <v>0.40625</v>
      </c>
      <c r="I13" s="59"/>
      <c r="J13" s="47">
        <v>0.44806712962962963</v>
      </c>
      <c r="K13" s="62"/>
      <c r="L13" s="61">
        <f t="shared" si="0"/>
        <v>4.1817129629629635E-2</v>
      </c>
      <c r="M13" s="63">
        <v>4.1666666666666664E-2</v>
      </c>
      <c r="N13" s="61">
        <f t="shared" si="1"/>
        <v>1.5046296296297029E-4</v>
      </c>
      <c r="O13" s="62"/>
      <c r="P13" s="64">
        <f t="shared" si="2"/>
        <v>-11.749999999999842</v>
      </c>
      <c r="Q13" s="64">
        <f t="shared" si="6"/>
        <v>0</v>
      </c>
      <c r="R13" s="59"/>
      <c r="S13" s="102">
        <v>40.75</v>
      </c>
      <c r="T13" s="59">
        <v>0</v>
      </c>
      <c r="U13" s="59"/>
      <c r="V13" s="102">
        <v>41.9</v>
      </c>
      <c r="W13" s="59">
        <v>0</v>
      </c>
      <c r="X13" s="59"/>
      <c r="Y13" s="102">
        <v>41.6</v>
      </c>
      <c r="Z13" s="59">
        <v>0</v>
      </c>
      <c r="AA13" s="59"/>
      <c r="AB13" s="102">
        <v>41</v>
      </c>
      <c r="AC13" s="59">
        <v>0</v>
      </c>
      <c r="AD13" s="59"/>
      <c r="AE13" s="102">
        <v>65.28</v>
      </c>
      <c r="AF13" s="59">
        <v>0</v>
      </c>
      <c r="AG13" s="59"/>
      <c r="AH13" s="74">
        <v>0</v>
      </c>
      <c r="AI13" s="59"/>
      <c r="AJ13" s="59"/>
      <c r="AK13" s="102">
        <v>151.41999999999999</v>
      </c>
      <c r="AL13" s="65">
        <v>200</v>
      </c>
      <c r="AM13" s="65">
        <f t="shared" si="3"/>
        <v>-48.580000000000013</v>
      </c>
      <c r="AN13" s="66">
        <f t="shared" si="4"/>
        <v>0</v>
      </c>
      <c r="AO13" s="67">
        <v>0</v>
      </c>
      <c r="AP13" s="67"/>
      <c r="AQ13" s="80">
        <f t="shared" si="5"/>
        <v>57.6325</v>
      </c>
      <c r="AS13" s="75">
        <v>5</v>
      </c>
    </row>
    <row r="14" spans="1:46" ht="19.5" customHeight="1" x14ac:dyDescent="0.2">
      <c r="A14" s="96" t="s">
        <v>105</v>
      </c>
      <c r="B14" s="1"/>
      <c r="C14" s="96" t="s">
        <v>46</v>
      </c>
      <c r="F14" s="6" t="s">
        <v>93</v>
      </c>
      <c r="G14" s="56"/>
      <c r="H14" s="47">
        <v>0.40972222222222299</v>
      </c>
      <c r="I14" s="59"/>
      <c r="J14" s="47">
        <v>0.45103009259259258</v>
      </c>
      <c r="K14" s="62"/>
      <c r="L14" s="61">
        <f t="shared" si="0"/>
        <v>4.1307870370369593E-2</v>
      </c>
      <c r="M14" s="63">
        <v>4.1666666666666664E-2</v>
      </c>
      <c r="N14" s="61">
        <f t="shared" si="1"/>
        <v>3.5879629629707172E-4</v>
      </c>
      <c r="O14" s="62"/>
      <c r="P14" s="64">
        <f t="shared" si="2"/>
        <v>-7.2499999999832507</v>
      </c>
      <c r="Q14" s="64">
        <f t="shared" si="6"/>
        <v>0</v>
      </c>
      <c r="R14" s="59"/>
      <c r="S14" s="102">
        <v>37.090000000000003</v>
      </c>
      <c r="T14" s="59">
        <v>0</v>
      </c>
      <c r="U14" s="59"/>
      <c r="V14" s="102">
        <v>41.19</v>
      </c>
      <c r="W14" s="59">
        <v>0</v>
      </c>
      <c r="X14" s="59"/>
      <c r="Y14" s="102">
        <v>43.25</v>
      </c>
      <c r="Z14" s="59">
        <v>0</v>
      </c>
      <c r="AA14" s="59"/>
      <c r="AB14" s="102">
        <v>42.91</v>
      </c>
      <c r="AC14" s="59">
        <v>0</v>
      </c>
      <c r="AD14" s="59"/>
      <c r="AE14" s="102">
        <v>58.28</v>
      </c>
      <c r="AF14" s="59">
        <v>0</v>
      </c>
      <c r="AG14" s="59"/>
      <c r="AH14" s="74">
        <v>0</v>
      </c>
      <c r="AI14" s="59"/>
      <c r="AJ14" s="59"/>
      <c r="AK14" s="102">
        <v>156.6</v>
      </c>
      <c r="AL14" s="65">
        <v>200</v>
      </c>
      <c r="AM14" s="65">
        <f t="shared" si="3"/>
        <v>-43.400000000000006</v>
      </c>
      <c r="AN14" s="66">
        <f t="shared" si="4"/>
        <v>0</v>
      </c>
      <c r="AO14" s="67">
        <v>2</v>
      </c>
      <c r="AP14" s="67"/>
      <c r="AQ14" s="80">
        <f t="shared" si="5"/>
        <v>57.68</v>
      </c>
      <c r="AR14" s="49"/>
      <c r="AS14" s="76">
        <v>6</v>
      </c>
    </row>
    <row r="15" spans="1:46" s="77" customFormat="1" ht="19.5" customHeight="1" x14ac:dyDescent="0.2">
      <c r="A15" s="93">
        <v>5504</v>
      </c>
      <c r="C15" s="96" t="s">
        <v>72</v>
      </c>
      <c r="D15" s="6"/>
      <c r="E15" s="1"/>
      <c r="F15" s="6" t="s">
        <v>93</v>
      </c>
      <c r="G15" s="79"/>
      <c r="H15" s="47">
        <v>0.53125</v>
      </c>
      <c r="I15" s="59"/>
      <c r="J15" s="47">
        <v>0.57291666666666696</v>
      </c>
      <c r="K15" s="62"/>
      <c r="L15" s="61">
        <f t="shared" si="0"/>
        <v>4.1666666666666963E-2</v>
      </c>
      <c r="M15" s="63">
        <v>4.1666666666666664E-2</v>
      </c>
      <c r="N15" s="61">
        <f t="shared" si="1"/>
        <v>2.9837243786801082E-16</v>
      </c>
      <c r="O15" s="62"/>
      <c r="P15" s="64">
        <f t="shared" si="2"/>
        <v>-14.999999999993555</v>
      </c>
      <c r="Q15" s="64">
        <f t="shared" si="6"/>
        <v>0</v>
      </c>
      <c r="R15" s="59"/>
      <c r="S15" s="102">
        <v>39.659999999999997</v>
      </c>
      <c r="T15" s="59">
        <v>0</v>
      </c>
      <c r="U15" s="59"/>
      <c r="V15" s="102">
        <v>43.75</v>
      </c>
      <c r="W15" s="59">
        <v>0</v>
      </c>
      <c r="X15" s="59"/>
      <c r="Y15" s="102">
        <v>47</v>
      </c>
      <c r="Z15" s="59">
        <v>0</v>
      </c>
      <c r="AA15" s="59"/>
      <c r="AB15" s="102">
        <v>43.13</v>
      </c>
      <c r="AC15" s="59">
        <v>0</v>
      </c>
      <c r="AD15" s="59"/>
      <c r="AE15" s="102">
        <v>63.35</v>
      </c>
      <c r="AF15" s="59">
        <v>0</v>
      </c>
      <c r="AG15" s="59"/>
      <c r="AH15" s="74">
        <v>0</v>
      </c>
      <c r="AI15" s="59"/>
      <c r="AJ15" s="59"/>
      <c r="AK15" s="102">
        <v>158.94999999999999</v>
      </c>
      <c r="AL15" s="65">
        <v>200</v>
      </c>
      <c r="AM15" s="65">
        <f t="shared" si="3"/>
        <v>-41.050000000000011</v>
      </c>
      <c r="AN15" s="66">
        <f t="shared" si="4"/>
        <v>0</v>
      </c>
      <c r="AO15" s="67">
        <v>4</v>
      </c>
      <c r="AP15" s="67"/>
      <c r="AQ15" s="80">
        <f t="shared" si="5"/>
        <v>63.222499999999997</v>
      </c>
      <c r="AR15" s="49"/>
      <c r="AS15" s="48">
        <v>7</v>
      </c>
    </row>
    <row r="16" spans="1:46" s="77" customFormat="1" ht="19.5" customHeight="1" x14ac:dyDescent="0.2">
      <c r="A16" s="96">
        <v>19</v>
      </c>
      <c r="B16" s="1"/>
      <c r="C16" s="96" t="s">
        <v>59</v>
      </c>
      <c r="D16" s="1"/>
      <c r="E16" s="1"/>
      <c r="F16" s="6" t="s">
        <v>93</v>
      </c>
      <c r="H16" s="47">
        <v>0.51041666666666663</v>
      </c>
      <c r="I16" s="59"/>
      <c r="J16" s="47">
        <v>0.55151620370370369</v>
      </c>
      <c r="K16" s="62"/>
      <c r="L16" s="61">
        <f t="shared" si="0"/>
        <v>4.1099537037037059E-2</v>
      </c>
      <c r="M16" s="63">
        <v>4.1666666666666664E-2</v>
      </c>
      <c r="N16" s="61">
        <f t="shared" si="1"/>
        <v>5.6712962962960495E-4</v>
      </c>
      <c r="O16" s="62"/>
      <c r="P16" s="64">
        <f t="shared" si="2"/>
        <v>-2.7500000000005329</v>
      </c>
      <c r="Q16" s="64">
        <f t="shared" si="6"/>
        <v>0</v>
      </c>
      <c r="R16" s="59"/>
      <c r="S16" s="102">
        <v>59.53</v>
      </c>
      <c r="T16" s="59">
        <v>0</v>
      </c>
      <c r="U16" s="59"/>
      <c r="V16" s="102">
        <v>44.88</v>
      </c>
      <c r="W16" s="59">
        <v>0</v>
      </c>
      <c r="X16" s="59"/>
      <c r="Y16" s="102">
        <v>46.78</v>
      </c>
      <c r="Z16" s="59">
        <v>2</v>
      </c>
      <c r="AA16" s="59"/>
      <c r="AB16" s="102">
        <v>40.65</v>
      </c>
      <c r="AC16" s="59">
        <v>0</v>
      </c>
      <c r="AD16" s="59"/>
      <c r="AE16" s="102">
        <v>61</v>
      </c>
      <c r="AF16" s="59">
        <v>0</v>
      </c>
      <c r="AG16" s="59"/>
      <c r="AH16" s="74">
        <v>0</v>
      </c>
      <c r="AI16" s="59"/>
      <c r="AJ16" s="59"/>
      <c r="AK16" s="102">
        <v>138.06</v>
      </c>
      <c r="AL16" s="65">
        <v>200</v>
      </c>
      <c r="AM16" s="65">
        <f t="shared" si="3"/>
        <v>-61.94</v>
      </c>
      <c r="AN16" s="66">
        <f t="shared" si="4"/>
        <v>0</v>
      </c>
      <c r="AO16" s="67">
        <v>0</v>
      </c>
      <c r="AP16" s="67"/>
      <c r="AQ16" s="80">
        <f t="shared" si="5"/>
        <v>65.210000000000008</v>
      </c>
      <c r="AR16" s="7"/>
      <c r="AS16" s="48">
        <v>8</v>
      </c>
    </row>
    <row r="17" spans="1:45" ht="19.5" customHeight="1" x14ac:dyDescent="0.2">
      <c r="A17" s="93">
        <v>5501</v>
      </c>
      <c r="B17" s="1"/>
      <c r="C17" s="96" t="s">
        <v>70</v>
      </c>
      <c r="F17" s="6" t="s">
        <v>93</v>
      </c>
      <c r="H17" s="47">
        <v>0.47222222222222199</v>
      </c>
      <c r="I17" s="59"/>
      <c r="J17" s="47">
        <v>0.51429398148148153</v>
      </c>
      <c r="K17" s="62"/>
      <c r="L17" s="61">
        <f t="shared" si="0"/>
        <v>4.2071759259259545E-2</v>
      </c>
      <c r="M17" s="63">
        <v>4.1666666666666664E-2</v>
      </c>
      <c r="N17" s="61">
        <f t="shared" si="1"/>
        <v>4.0509259259288027E-4</v>
      </c>
      <c r="O17" s="62"/>
      <c r="P17" s="64">
        <f t="shared" si="2"/>
        <v>-6.2499999999937863</v>
      </c>
      <c r="Q17" s="64">
        <f t="shared" si="6"/>
        <v>0</v>
      </c>
      <c r="R17" s="59"/>
      <c r="S17" s="102">
        <v>40.869999999999997</v>
      </c>
      <c r="T17" s="59">
        <v>0</v>
      </c>
      <c r="U17" s="59"/>
      <c r="V17" s="102">
        <v>45.59</v>
      </c>
      <c r="W17" s="59">
        <v>0</v>
      </c>
      <c r="X17" s="59"/>
      <c r="Y17" s="102">
        <v>46.72</v>
      </c>
      <c r="Z17" s="59">
        <v>0</v>
      </c>
      <c r="AA17" s="59"/>
      <c r="AB17" s="102">
        <v>50.03</v>
      </c>
      <c r="AC17" s="59">
        <v>0</v>
      </c>
      <c r="AD17" s="59"/>
      <c r="AE17" s="102">
        <v>70.569999999999993</v>
      </c>
      <c r="AF17" s="59">
        <v>0</v>
      </c>
      <c r="AG17" s="59"/>
      <c r="AH17" s="74">
        <v>0</v>
      </c>
      <c r="AI17" s="59"/>
      <c r="AJ17" s="59"/>
      <c r="AK17" s="102">
        <v>184.28</v>
      </c>
      <c r="AL17" s="65">
        <v>200</v>
      </c>
      <c r="AM17" s="65">
        <f t="shared" si="3"/>
        <v>-15.719999999999999</v>
      </c>
      <c r="AN17" s="66">
        <f t="shared" si="4"/>
        <v>0</v>
      </c>
      <c r="AO17" s="67">
        <v>4</v>
      </c>
      <c r="AP17" s="67"/>
      <c r="AQ17" s="80">
        <f t="shared" si="5"/>
        <v>67.444999999999993</v>
      </c>
      <c r="AS17" s="48">
        <v>9</v>
      </c>
    </row>
    <row r="18" spans="1:45" ht="19.5" customHeight="1" x14ac:dyDescent="0.2">
      <c r="A18" s="96">
        <v>22</v>
      </c>
      <c r="B18" s="1"/>
      <c r="C18" s="96" t="s">
        <v>62</v>
      </c>
      <c r="F18" s="6" t="s">
        <v>93</v>
      </c>
      <c r="G18" s="56"/>
      <c r="H18" s="47">
        <v>0.47916666666666702</v>
      </c>
      <c r="I18" s="59"/>
      <c r="J18" s="47">
        <v>0.52113425925925927</v>
      </c>
      <c r="K18" s="62"/>
      <c r="L18" s="61">
        <f t="shared" si="0"/>
        <v>4.1967592592592251E-2</v>
      </c>
      <c r="M18" s="63">
        <v>4.1666666666666664E-2</v>
      </c>
      <c r="N18" s="61">
        <f t="shared" si="1"/>
        <v>3.009259259255867E-4</v>
      </c>
      <c r="O18" s="62"/>
      <c r="P18" s="64">
        <f t="shared" si="2"/>
        <v>-8.5000000000073275</v>
      </c>
      <c r="Q18" s="64">
        <f t="shared" si="6"/>
        <v>0</v>
      </c>
      <c r="R18" s="59"/>
      <c r="S18" s="102">
        <v>44.22</v>
      </c>
      <c r="T18" s="59">
        <v>0</v>
      </c>
      <c r="U18" s="59"/>
      <c r="V18" s="102">
        <v>54.14</v>
      </c>
      <c r="W18" s="59">
        <v>0</v>
      </c>
      <c r="X18" s="59"/>
      <c r="Y18" s="102">
        <v>43.03</v>
      </c>
      <c r="Z18" s="59">
        <v>0</v>
      </c>
      <c r="AA18" s="59"/>
      <c r="AB18" s="102">
        <v>46</v>
      </c>
      <c r="AC18" s="59">
        <v>0</v>
      </c>
      <c r="AD18" s="59"/>
      <c r="AE18" s="102">
        <v>76.400000000000006</v>
      </c>
      <c r="AF18" s="59">
        <v>0</v>
      </c>
      <c r="AG18" s="59"/>
      <c r="AH18" s="74">
        <v>0</v>
      </c>
      <c r="AI18" s="59"/>
      <c r="AJ18" s="59"/>
      <c r="AK18" s="102">
        <v>148.29</v>
      </c>
      <c r="AL18" s="65">
        <v>200</v>
      </c>
      <c r="AM18" s="65">
        <f t="shared" si="3"/>
        <v>-51.710000000000008</v>
      </c>
      <c r="AN18" s="66">
        <f t="shared" si="4"/>
        <v>0</v>
      </c>
      <c r="AO18" s="67">
        <v>2</v>
      </c>
      <c r="AP18" s="67"/>
      <c r="AQ18" s="80">
        <f t="shared" si="5"/>
        <v>67.947499999999991</v>
      </c>
      <c r="AR18" s="49"/>
      <c r="AS18" s="48">
        <v>10</v>
      </c>
    </row>
    <row r="19" spans="1:45" ht="19.5" customHeight="1" x14ac:dyDescent="0.2">
      <c r="A19" s="93">
        <v>3185</v>
      </c>
      <c r="B19" s="77"/>
      <c r="C19" s="96" t="s">
        <v>67</v>
      </c>
      <c r="F19" s="6" t="s">
        <v>93</v>
      </c>
      <c r="H19" s="47">
        <v>0.46737268518518521</v>
      </c>
      <c r="I19" s="59"/>
      <c r="J19" s="47">
        <v>0.51041666666666696</v>
      </c>
      <c r="K19" s="62"/>
      <c r="L19" s="61">
        <f t="shared" si="0"/>
        <v>4.3043981481481752E-2</v>
      </c>
      <c r="M19" s="63">
        <v>4.1666666666666664E-2</v>
      </c>
      <c r="N19" s="61">
        <f t="shared" si="1"/>
        <v>1.3773148148150879E-3</v>
      </c>
      <c r="O19" s="62"/>
      <c r="P19" s="64">
        <f t="shared" si="2"/>
        <v>14.750000000005901</v>
      </c>
      <c r="Q19" s="64">
        <v>0</v>
      </c>
      <c r="R19" s="59"/>
      <c r="S19" s="102">
        <v>52.25</v>
      </c>
      <c r="T19" s="59">
        <v>0</v>
      </c>
      <c r="U19" s="59"/>
      <c r="V19" s="102">
        <v>63.03</v>
      </c>
      <c r="W19" s="59">
        <v>0</v>
      </c>
      <c r="X19" s="59"/>
      <c r="Y19" s="102">
        <v>58.47</v>
      </c>
      <c r="Z19" s="59">
        <v>0</v>
      </c>
      <c r="AA19" s="59"/>
      <c r="AB19" s="102">
        <v>50</v>
      </c>
      <c r="AC19" s="59">
        <v>0</v>
      </c>
      <c r="AD19" s="59"/>
      <c r="AE19" s="102">
        <v>87.69</v>
      </c>
      <c r="AF19" s="59">
        <v>0</v>
      </c>
      <c r="AG19" s="59"/>
      <c r="AH19" s="74">
        <v>0</v>
      </c>
      <c r="AI19" s="59"/>
      <c r="AJ19" s="59"/>
      <c r="AK19" s="102">
        <v>177.02</v>
      </c>
      <c r="AL19" s="65">
        <v>200</v>
      </c>
      <c r="AM19" s="65">
        <f t="shared" si="3"/>
        <v>-22.97999999999999</v>
      </c>
      <c r="AN19" s="66">
        <f t="shared" si="4"/>
        <v>0</v>
      </c>
      <c r="AO19" s="67">
        <v>0</v>
      </c>
      <c r="AP19" s="67"/>
      <c r="AQ19" s="80">
        <f t="shared" si="5"/>
        <v>77.86</v>
      </c>
      <c r="AS19" s="48">
        <v>11</v>
      </c>
    </row>
    <row r="20" spans="1:45" ht="19.5" customHeight="1" x14ac:dyDescent="0.2">
      <c r="A20" s="93">
        <v>11</v>
      </c>
      <c r="B20" s="1"/>
      <c r="C20" s="96" t="s">
        <v>47</v>
      </c>
      <c r="F20" s="6" t="s">
        <v>93</v>
      </c>
      <c r="H20" s="47">
        <v>0.41319444444444497</v>
      </c>
      <c r="I20" s="59"/>
      <c r="J20" s="47">
        <v>0.45634259259259258</v>
      </c>
      <c r="K20" s="62"/>
      <c r="L20" s="61">
        <f t="shared" si="0"/>
        <v>4.3148148148147603E-2</v>
      </c>
      <c r="M20" s="63">
        <v>4.1666666666666664E-2</v>
      </c>
      <c r="N20" s="61">
        <f t="shared" si="1"/>
        <v>1.4814814814809382E-3</v>
      </c>
      <c r="O20" s="62"/>
      <c r="P20" s="64">
        <f t="shared" si="2"/>
        <v>16.999999999988269</v>
      </c>
      <c r="Q20" s="64">
        <v>0</v>
      </c>
      <c r="R20" s="59"/>
      <c r="S20" s="102">
        <v>67.3</v>
      </c>
      <c r="T20" s="59">
        <v>0</v>
      </c>
      <c r="U20" s="59"/>
      <c r="V20" s="102">
        <v>88.84</v>
      </c>
      <c r="W20" s="59">
        <v>0</v>
      </c>
      <c r="X20" s="59"/>
      <c r="Y20" s="102">
        <v>68.13</v>
      </c>
      <c r="Z20" s="59">
        <v>0</v>
      </c>
      <c r="AA20" s="59"/>
      <c r="AB20" s="102">
        <v>54.89</v>
      </c>
      <c r="AC20" s="59">
        <v>0</v>
      </c>
      <c r="AD20" s="59"/>
      <c r="AE20" s="102">
        <v>112.44</v>
      </c>
      <c r="AF20" s="59">
        <v>0</v>
      </c>
      <c r="AG20" s="59"/>
      <c r="AH20" s="74">
        <v>0</v>
      </c>
      <c r="AI20" s="59"/>
      <c r="AJ20" s="59"/>
      <c r="AK20" s="102">
        <v>188.56</v>
      </c>
      <c r="AL20" s="65">
        <v>200</v>
      </c>
      <c r="AM20" s="65">
        <f t="shared" si="3"/>
        <v>-11.439999999999998</v>
      </c>
      <c r="AN20" s="66">
        <f t="shared" si="4"/>
        <v>0</v>
      </c>
      <c r="AO20" s="67">
        <v>4</v>
      </c>
      <c r="AP20" s="67"/>
      <c r="AQ20" s="80">
        <f t="shared" si="5"/>
        <v>101.89999999999999</v>
      </c>
      <c r="AS20" s="48">
        <v>12</v>
      </c>
    </row>
    <row r="21" spans="1:45" ht="19.5" customHeight="1" x14ac:dyDescent="0.2">
      <c r="A21" s="93">
        <v>4871</v>
      </c>
      <c r="B21" s="1"/>
      <c r="C21" s="96" t="s">
        <v>69</v>
      </c>
      <c r="F21" s="6" t="s">
        <v>93</v>
      </c>
      <c r="H21" s="47">
        <v>0.51736111111111116</v>
      </c>
      <c r="I21" s="59"/>
      <c r="J21" s="47">
        <v>0.55902777777777801</v>
      </c>
      <c r="K21" s="62"/>
      <c r="L21" s="61">
        <f t="shared" si="0"/>
        <v>4.1666666666666852E-2</v>
      </c>
      <c r="M21" s="63">
        <v>4.1666666666666664E-2</v>
      </c>
      <c r="N21" s="61">
        <f t="shared" si="1"/>
        <v>1.8735013540549517E-16</v>
      </c>
      <c r="O21" s="62"/>
      <c r="P21" s="64">
        <f t="shared" si="2"/>
        <v>-14.999999999995953</v>
      </c>
      <c r="Q21" s="64">
        <f>IF((P21&lt;0),0,P21)</f>
        <v>0</v>
      </c>
      <c r="R21" s="59"/>
      <c r="S21" s="102">
        <v>53.53</v>
      </c>
      <c r="T21" s="59">
        <v>0</v>
      </c>
      <c r="U21" s="59"/>
      <c r="V21" s="102">
        <v>77.16</v>
      </c>
      <c r="W21" s="59">
        <v>0</v>
      </c>
      <c r="X21" s="59"/>
      <c r="Y21" s="102">
        <v>73.5</v>
      </c>
      <c r="Z21" s="59">
        <v>0</v>
      </c>
      <c r="AA21" s="59"/>
      <c r="AB21" s="102">
        <v>113.69</v>
      </c>
      <c r="AC21" s="59">
        <v>20</v>
      </c>
      <c r="AD21" s="59"/>
      <c r="AE21" s="102">
        <v>63.16</v>
      </c>
      <c r="AF21" s="59">
        <v>0</v>
      </c>
      <c r="AG21" s="59"/>
      <c r="AH21" s="74">
        <v>0</v>
      </c>
      <c r="AI21" s="59"/>
      <c r="AJ21" s="59"/>
      <c r="AK21" s="102">
        <v>153.84</v>
      </c>
      <c r="AL21" s="65">
        <v>200</v>
      </c>
      <c r="AM21" s="65">
        <f t="shared" si="3"/>
        <v>-46.16</v>
      </c>
      <c r="AN21" s="66">
        <f t="shared" si="4"/>
        <v>0</v>
      </c>
      <c r="AO21" s="67">
        <v>2</v>
      </c>
      <c r="AP21" s="67">
        <v>2</v>
      </c>
      <c r="AQ21" s="80">
        <f t="shared" si="5"/>
        <v>117.25999999999999</v>
      </c>
      <c r="AS21" s="48">
        <v>13</v>
      </c>
    </row>
    <row r="22" spans="1:45" s="77" customFormat="1" ht="19.5" customHeight="1" x14ac:dyDescent="0.2">
      <c r="A22" s="96">
        <v>4</v>
      </c>
      <c r="C22" s="96" t="s">
        <v>37</v>
      </c>
      <c r="D22" s="1"/>
      <c r="E22" s="1"/>
      <c r="F22" s="6" t="s">
        <v>93</v>
      </c>
      <c r="H22" s="47">
        <v>0.375</v>
      </c>
      <c r="I22" s="59"/>
      <c r="J22" s="47">
        <v>0.41531249999999997</v>
      </c>
      <c r="K22" s="62"/>
      <c r="L22" s="61">
        <f t="shared" si="0"/>
        <v>4.0312499999999973E-2</v>
      </c>
      <c r="M22" s="63">
        <v>4.1666666666666664E-2</v>
      </c>
      <c r="N22" s="61">
        <f t="shared" si="1"/>
        <v>1.354166666666691E-3</v>
      </c>
      <c r="O22" s="62"/>
      <c r="P22" s="64">
        <f t="shared" si="2"/>
        <v>14.250000000000526</v>
      </c>
      <c r="Q22" s="64">
        <v>0</v>
      </c>
      <c r="R22" s="59"/>
      <c r="S22" s="102" t="s">
        <v>100</v>
      </c>
      <c r="T22" s="59"/>
      <c r="U22" s="59"/>
      <c r="V22" s="102">
        <v>79.099999999999994</v>
      </c>
      <c r="W22" s="59">
        <v>0</v>
      </c>
      <c r="X22" s="59"/>
      <c r="Y22" s="102">
        <v>82.75</v>
      </c>
      <c r="Z22" s="59">
        <v>0</v>
      </c>
      <c r="AA22" s="59"/>
      <c r="AB22" s="102">
        <v>74.47</v>
      </c>
      <c r="AC22" s="59">
        <v>0</v>
      </c>
      <c r="AD22" s="59"/>
      <c r="AE22" s="102">
        <v>108.25</v>
      </c>
      <c r="AF22" s="59">
        <v>0</v>
      </c>
      <c r="AG22" s="59"/>
      <c r="AH22" s="74">
        <v>0</v>
      </c>
      <c r="AI22" s="59"/>
      <c r="AJ22" s="59"/>
      <c r="AK22" s="102">
        <v>204.42</v>
      </c>
      <c r="AL22" s="65">
        <v>200</v>
      </c>
      <c r="AM22" s="65">
        <f t="shared" si="3"/>
        <v>4.4199999999999875</v>
      </c>
      <c r="AN22" s="66">
        <f t="shared" si="4"/>
        <v>2.2099999999999937</v>
      </c>
      <c r="AO22" s="67">
        <v>2</v>
      </c>
      <c r="AP22" s="67"/>
      <c r="AQ22" s="80" t="e">
        <f>#REF!+(S22*0.25+T22)+(V22*0.25+W22)+(Y22*0.25+Z22)+(AB22*0.25+AC22)+(AE22*0.25+AF22)+(AH22*0.25+AI22)+AN22+AO22</f>
        <v>#REF!</v>
      </c>
      <c r="AR22" s="7"/>
      <c r="AS22" s="75">
        <v>14</v>
      </c>
    </row>
    <row r="23" spans="1:45" s="77" customFormat="1" ht="19.5" customHeight="1" x14ac:dyDescent="0.2">
      <c r="A23" s="96">
        <v>4479</v>
      </c>
      <c r="B23" s="1"/>
      <c r="C23" s="96" t="s">
        <v>65</v>
      </c>
      <c r="D23" s="1"/>
      <c r="E23" s="1"/>
      <c r="F23" s="6" t="s">
        <v>93</v>
      </c>
      <c r="G23" s="79"/>
      <c r="H23" s="47">
        <v>0.52430555555555503</v>
      </c>
      <c r="I23" s="59"/>
      <c r="J23" s="47">
        <v>0.56597222222222199</v>
      </c>
      <c r="K23" s="62"/>
      <c r="L23" s="61">
        <f t="shared" si="0"/>
        <v>4.1666666666666963E-2</v>
      </c>
      <c r="M23" s="63">
        <v>4.1666666666666664E-2</v>
      </c>
      <c r="N23" s="61">
        <f t="shared" si="1"/>
        <v>2.9837243786801082E-16</v>
      </c>
      <c r="O23" s="62"/>
      <c r="P23" s="64">
        <f t="shared" si="2"/>
        <v>-14.999999999993555</v>
      </c>
      <c r="Q23" s="64">
        <f>IF((P23&lt;0),0,P23)</f>
        <v>0</v>
      </c>
      <c r="R23" s="59"/>
      <c r="S23" s="102" t="s">
        <v>99</v>
      </c>
      <c r="T23" s="59"/>
      <c r="U23" s="59"/>
      <c r="V23" s="102" t="s">
        <v>99</v>
      </c>
      <c r="W23" s="59"/>
      <c r="X23" s="59"/>
      <c r="Y23" s="102" t="s">
        <v>99</v>
      </c>
      <c r="Z23" s="59"/>
      <c r="AA23" s="59"/>
      <c r="AB23" s="102" t="s">
        <v>99</v>
      </c>
      <c r="AC23" s="59"/>
      <c r="AD23" s="59"/>
      <c r="AE23" s="102" t="s">
        <v>99</v>
      </c>
      <c r="AF23" s="59"/>
      <c r="AG23" s="59"/>
      <c r="AH23" s="74">
        <v>0</v>
      </c>
      <c r="AI23" s="59"/>
      <c r="AJ23" s="59"/>
      <c r="AK23" s="102" t="s">
        <v>99</v>
      </c>
      <c r="AL23" s="65">
        <v>200</v>
      </c>
      <c r="AM23" s="65" t="e">
        <f t="shared" si="3"/>
        <v>#VALUE!</v>
      </c>
      <c r="AN23" s="66" t="e">
        <f t="shared" si="4"/>
        <v>#VALUE!</v>
      </c>
      <c r="AO23" s="67"/>
      <c r="AP23" s="67"/>
      <c r="AQ23" s="80" t="e">
        <f>Q23+(S23*0.25+T23)+(V23*0.25+W23)+(Y23*0.25+Z23)+(AB23*0.25+AC23)+(AE23*0.25+AF23)+(AH23*0.25+AI23)+AN23+AO23</f>
        <v>#VALUE!</v>
      </c>
      <c r="AS23" s="55">
        <v>15</v>
      </c>
    </row>
    <row r="24" spans="1:45" s="77" customFormat="1" x14ac:dyDescent="0.2">
      <c r="A24" s="96"/>
      <c r="C24" s="96"/>
      <c r="F24" s="6"/>
      <c r="H24" s="47"/>
      <c r="I24" s="59"/>
      <c r="J24" s="61"/>
      <c r="K24" s="62"/>
      <c r="L24" s="61"/>
      <c r="M24" s="63"/>
      <c r="N24" s="61"/>
      <c r="O24" s="62"/>
      <c r="P24" s="64"/>
      <c r="Q24" s="64"/>
      <c r="R24" s="59"/>
      <c r="S24" s="102"/>
      <c r="T24" s="59"/>
      <c r="U24" s="59"/>
      <c r="V24" s="102"/>
      <c r="W24" s="59"/>
      <c r="X24" s="59"/>
      <c r="Y24" s="102"/>
      <c r="Z24" s="59"/>
      <c r="AA24" s="59"/>
      <c r="AB24" s="102"/>
      <c r="AC24" s="59"/>
      <c r="AD24" s="59"/>
      <c r="AE24" s="102"/>
      <c r="AF24" s="59"/>
      <c r="AG24" s="59"/>
      <c r="AH24" s="74"/>
      <c r="AI24" s="59"/>
      <c r="AJ24" s="59"/>
      <c r="AK24" s="102"/>
      <c r="AL24" s="65"/>
      <c r="AM24" s="65"/>
      <c r="AN24" s="66"/>
      <c r="AO24" s="67"/>
      <c r="AP24" s="67"/>
      <c r="AQ24" s="80"/>
      <c r="AR24" s="7"/>
      <c r="AS24" s="8"/>
    </row>
    <row r="25" spans="1:45" x14ac:dyDescent="0.2">
      <c r="A25" s="96"/>
      <c r="B25" s="1"/>
      <c r="C25" s="96"/>
      <c r="F25" s="6"/>
      <c r="H25" s="47"/>
      <c r="I25" s="59"/>
      <c r="J25" s="61"/>
      <c r="K25" s="62"/>
      <c r="L25" s="61"/>
      <c r="M25" s="63"/>
      <c r="N25" s="61"/>
      <c r="O25" s="62"/>
      <c r="P25" s="64"/>
      <c r="Q25" s="64"/>
      <c r="R25" s="59"/>
      <c r="S25" s="102"/>
      <c r="T25" s="59"/>
      <c r="U25" s="59"/>
      <c r="V25" s="102"/>
      <c r="W25" s="59"/>
      <c r="X25" s="59"/>
      <c r="Y25" s="102"/>
      <c r="Z25" s="59"/>
      <c r="AA25" s="59"/>
      <c r="AB25" s="102"/>
      <c r="AC25" s="59"/>
      <c r="AD25" s="59"/>
      <c r="AE25" s="102"/>
      <c r="AF25" s="59"/>
      <c r="AG25" s="59"/>
      <c r="AH25" s="74"/>
      <c r="AI25" s="59"/>
      <c r="AJ25" s="59"/>
      <c r="AK25" s="102"/>
      <c r="AL25" s="65"/>
      <c r="AM25" s="65"/>
      <c r="AN25" s="66"/>
      <c r="AO25" s="67"/>
      <c r="AP25" s="67"/>
      <c r="AQ25" s="80"/>
      <c r="AS25" s="48"/>
    </row>
    <row r="26" spans="1:45" x14ac:dyDescent="0.2">
      <c r="A26" s="93"/>
      <c r="B26" s="1"/>
      <c r="C26" s="93"/>
      <c r="F26" s="6"/>
      <c r="H26" s="47"/>
      <c r="I26" s="59"/>
      <c r="J26" s="61"/>
      <c r="K26" s="62"/>
      <c r="L26" s="61"/>
      <c r="M26" s="63"/>
      <c r="N26" s="61"/>
      <c r="O26" s="62"/>
      <c r="P26" s="64"/>
      <c r="Q26" s="64"/>
      <c r="R26" s="59"/>
      <c r="S26" s="102"/>
      <c r="T26" s="59"/>
      <c r="U26" s="59"/>
      <c r="V26" s="102"/>
      <c r="W26" s="59"/>
      <c r="X26" s="59"/>
      <c r="Y26" s="102"/>
      <c r="Z26" s="59"/>
      <c r="AA26" s="59"/>
      <c r="AB26" s="102"/>
      <c r="AC26" s="59"/>
      <c r="AD26" s="59"/>
      <c r="AE26" s="102"/>
      <c r="AF26" s="59"/>
      <c r="AG26" s="59"/>
      <c r="AH26" s="74"/>
      <c r="AI26" s="59"/>
      <c r="AJ26" s="59"/>
      <c r="AK26" s="102"/>
      <c r="AL26" s="65"/>
      <c r="AM26" s="65"/>
      <c r="AN26" s="66"/>
      <c r="AO26" s="67"/>
      <c r="AP26" s="67"/>
      <c r="AQ26" s="80"/>
    </row>
    <row r="27" spans="1:45" s="77" customFormat="1" x14ac:dyDescent="0.2">
      <c r="H27" s="47"/>
      <c r="I27" s="59"/>
      <c r="J27" s="61"/>
      <c r="K27" s="62"/>
      <c r="L27" s="61"/>
      <c r="M27" s="63"/>
      <c r="N27" s="61"/>
      <c r="O27" s="62"/>
      <c r="P27" s="64"/>
      <c r="Q27" s="64"/>
      <c r="R27" s="59"/>
      <c r="S27" s="102"/>
      <c r="T27" s="59"/>
      <c r="U27" s="59"/>
      <c r="V27" s="102"/>
      <c r="W27" s="59"/>
      <c r="X27" s="59"/>
      <c r="Y27" s="102"/>
      <c r="Z27" s="59"/>
      <c r="AA27" s="59"/>
      <c r="AB27" s="102"/>
      <c r="AC27" s="59"/>
      <c r="AD27" s="59"/>
      <c r="AE27" s="102"/>
      <c r="AF27" s="59"/>
      <c r="AG27" s="59"/>
      <c r="AH27" s="74"/>
      <c r="AI27" s="59"/>
      <c r="AJ27" s="59"/>
      <c r="AK27" s="102"/>
      <c r="AL27" s="65"/>
      <c r="AM27" s="65"/>
      <c r="AN27" s="66"/>
      <c r="AO27" s="67"/>
      <c r="AP27" s="67"/>
      <c r="AQ27" s="80"/>
      <c r="AR27" s="7"/>
      <c r="AS27" s="8"/>
    </row>
    <row r="28" spans="1:45" x14ac:dyDescent="0.2">
      <c r="A28" s="1"/>
      <c r="B28" s="1"/>
      <c r="C28" s="1"/>
      <c r="H28" s="47"/>
      <c r="I28" s="59"/>
      <c r="J28" s="61"/>
      <c r="K28" s="62"/>
      <c r="L28" s="61"/>
      <c r="M28" s="63"/>
      <c r="N28" s="61"/>
      <c r="O28" s="62"/>
      <c r="P28" s="64"/>
      <c r="Q28" s="64"/>
      <c r="R28" s="59"/>
      <c r="S28" s="102"/>
      <c r="T28" s="59"/>
      <c r="U28" s="59"/>
      <c r="V28" s="102"/>
      <c r="W28" s="59"/>
      <c r="X28" s="59"/>
      <c r="Y28" s="102"/>
      <c r="Z28" s="59"/>
      <c r="AA28" s="59"/>
      <c r="AB28" s="102"/>
      <c r="AC28" s="59"/>
      <c r="AD28" s="59"/>
      <c r="AE28" s="102"/>
      <c r="AF28" s="59"/>
      <c r="AG28" s="59"/>
      <c r="AH28" s="74"/>
      <c r="AI28" s="59"/>
      <c r="AJ28" s="59"/>
      <c r="AK28" s="102"/>
      <c r="AL28" s="65"/>
      <c r="AM28" s="65"/>
      <c r="AN28" s="66"/>
      <c r="AO28" s="67"/>
      <c r="AP28" s="67"/>
      <c r="AQ28" s="80"/>
      <c r="AS28" s="48"/>
    </row>
    <row r="29" spans="1:45" x14ac:dyDescent="0.2">
      <c r="A29" s="1"/>
      <c r="B29" s="1"/>
      <c r="C29" s="1"/>
      <c r="H29" s="47"/>
      <c r="I29" s="59"/>
      <c r="J29" s="61"/>
      <c r="K29" s="62"/>
      <c r="L29" s="61"/>
      <c r="M29" s="63"/>
      <c r="N29" s="61"/>
      <c r="O29" s="62"/>
      <c r="P29" s="64"/>
      <c r="Q29" s="64"/>
      <c r="R29" s="59"/>
      <c r="S29" s="102"/>
      <c r="T29" s="59"/>
      <c r="U29" s="59"/>
      <c r="V29" s="102"/>
      <c r="W29" s="59"/>
      <c r="X29" s="59"/>
      <c r="Y29" s="102"/>
      <c r="Z29" s="59"/>
      <c r="AA29" s="59"/>
      <c r="AB29" s="102"/>
      <c r="AC29" s="59"/>
      <c r="AD29" s="59"/>
      <c r="AE29" s="102"/>
      <c r="AF29" s="59"/>
      <c r="AG29" s="59"/>
      <c r="AH29" s="74"/>
      <c r="AI29" s="59"/>
      <c r="AJ29" s="59"/>
      <c r="AK29" s="102"/>
      <c r="AL29" s="65"/>
      <c r="AM29" s="65"/>
      <c r="AN29" s="66"/>
      <c r="AO29" s="67"/>
      <c r="AP29" s="67"/>
      <c r="AQ29" s="80"/>
    </row>
    <row r="30" spans="1:45" x14ac:dyDescent="0.2">
      <c r="A30" s="1"/>
      <c r="B30" s="1"/>
      <c r="C30" s="1"/>
      <c r="H30" s="47"/>
      <c r="J30" s="61"/>
      <c r="L30" s="61"/>
      <c r="M30" s="63"/>
      <c r="N30" s="61"/>
      <c r="P30" s="64"/>
      <c r="Q30" s="64"/>
      <c r="R30" s="59"/>
      <c r="S30" s="102"/>
      <c r="T30" s="59"/>
      <c r="U30" s="59"/>
      <c r="V30" s="102"/>
      <c r="W30" s="59"/>
      <c r="X30" s="59"/>
      <c r="Y30" s="102"/>
      <c r="Z30" s="59"/>
      <c r="AA30" s="59"/>
      <c r="AB30" s="102"/>
      <c r="AC30" s="59"/>
      <c r="AD30" s="59"/>
      <c r="AE30" s="102"/>
      <c r="AF30" s="59"/>
      <c r="AG30" s="59"/>
      <c r="AH30" s="74"/>
      <c r="AI30" s="59"/>
      <c r="AJ30" s="59"/>
      <c r="AK30" s="102"/>
      <c r="AL30" s="65"/>
      <c r="AM30" s="65"/>
      <c r="AN30" s="66"/>
      <c r="AO30" s="67"/>
      <c r="AP30" s="67"/>
      <c r="AQ30" s="80"/>
    </row>
    <row r="31" spans="1:45" x14ac:dyDescent="0.2">
      <c r="A31" s="1"/>
      <c r="B31" s="1"/>
      <c r="C31" s="1"/>
      <c r="H31" s="47"/>
      <c r="J31" s="61"/>
      <c r="L31" s="61"/>
      <c r="M31" s="63"/>
      <c r="N31" s="61"/>
      <c r="P31" s="64"/>
      <c r="Q31" s="64"/>
      <c r="R31" s="59"/>
      <c r="S31" s="102"/>
      <c r="T31" s="59"/>
      <c r="U31" s="59"/>
      <c r="V31" s="102"/>
      <c r="W31" s="59"/>
      <c r="X31" s="59"/>
      <c r="Y31" s="102"/>
      <c r="Z31" s="59"/>
      <c r="AA31" s="59"/>
      <c r="AB31" s="102"/>
      <c r="AC31" s="59"/>
      <c r="AD31" s="59"/>
      <c r="AE31" s="102"/>
      <c r="AF31" s="59"/>
      <c r="AG31" s="59"/>
      <c r="AH31" s="74"/>
      <c r="AI31" s="59"/>
      <c r="AJ31" s="59"/>
      <c r="AK31" s="102"/>
      <c r="AL31" s="65"/>
      <c r="AM31" s="65"/>
      <c r="AN31" s="66"/>
      <c r="AO31" s="67"/>
      <c r="AP31" s="67"/>
      <c r="AQ31" s="80"/>
    </row>
    <row r="32" spans="1:45" x14ac:dyDescent="0.2">
      <c r="A32" s="93"/>
      <c r="B32" s="1"/>
      <c r="C32" s="93"/>
      <c r="F32" s="6"/>
      <c r="H32" s="47"/>
      <c r="J32" s="61"/>
      <c r="L32" s="61"/>
      <c r="M32" s="63"/>
      <c r="N32" s="61"/>
      <c r="P32" s="64"/>
      <c r="Q32" s="64"/>
      <c r="R32" s="59"/>
      <c r="S32" s="102"/>
      <c r="T32" s="59"/>
      <c r="U32" s="59"/>
      <c r="V32" s="102"/>
      <c r="W32" s="59"/>
      <c r="X32" s="59"/>
      <c r="Y32" s="102"/>
      <c r="Z32" s="59"/>
      <c r="AA32" s="59"/>
      <c r="AB32" s="102"/>
      <c r="AC32" s="59"/>
      <c r="AD32" s="59"/>
      <c r="AE32" s="102"/>
      <c r="AF32" s="59"/>
      <c r="AG32" s="59"/>
      <c r="AH32" s="74"/>
      <c r="AI32" s="59"/>
      <c r="AJ32" s="59"/>
      <c r="AK32" s="102"/>
      <c r="AL32" s="65"/>
      <c r="AM32" s="65"/>
      <c r="AN32" s="66"/>
      <c r="AO32" s="67"/>
      <c r="AP32" s="67"/>
      <c r="AQ32" s="80"/>
    </row>
    <row r="33" spans="1:43" x14ac:dyDescent="0.2">
      <c r="A33" s="93"/>
      <c r="B33" s="1"/>
      <c r="C33" s="93"/>
      <c r="F33" s="6"/>
      <c r="H33" s="47"/>
      <c r="J33" s="61"/>
      <c r="L33" s="61"/>
      <c r="M33" s="63"/>
      <c r="N33" s="61"/>
      <c r="P33" s="64"/>
      <c r="Q33" s="64"/>
      <c r="R33" s="59"/>
      <c r="S33" s="102"/>
      <c r="T33" s="59"/>
      <c r="U33" s="59"/>
      <c r="V33" s="102"/>
      <c r="W33" s="59"/>
      <c r="X33" s="59"/>
      <c r="Y33" s="102"/>
      <c r="Z33" s="59"/>
      <c r="AA33" s="59"/>
      <c r="AB33" s="102"/>
      <c r="AC33" s="59"/>
      <c r="AD33" s="59"/>
      <c r="AE33" s="102"/>
      <c r="AF33" s="59"/>
      <c r="AG33" s="59"/>
      <c r="AH33" s="74"/>
      <c r="AI33" s="59"/>
      <c r="AJ33" s="59"/>
      <c r="AK33" s="102"/>
      <c r="AL33" s="65"/>
      <c r="AM33" s="65"/>
      <c r="AN33" s="66"/>
      <c r="AO33" s="67"/>
      <c r="AP33" s="67"/>
      <c r="AQ33" s="80"/>
    </row>
    <row r="34" spans="1:43" x14ac:dyDescent="0.2">
      <c r="A34" s="93"/>
      <c r="B34" s="1"/>
      <c r="C34" s="93"/>
      <c r="F34" s="6"/>
      <c r="H34" s="47"/>
      <c r="J34" s="61"/>
      <c r="L34" s="61"/>
      <c r="M34" s="63"/>
      <c r="N34" s="61"/>
      <c r="P34" s="64"/>
      <c r="Q34" s="64"/>
      <c r="R34" s="59"/>
      <c r="S34" s="102"/>
      <c r="T34" s="59"/>
      <c r="U34" s="59"/>
      <c r="V34" s="102"/>
      <c r="W34" s="59"/>
      <c r="X34" s="59"/>
      <c r="Y34" s="102"/>
      <c r="Z34" s="59"/>
      <c r="AA34" s="59"/>
      <c r="AB34" s="102"/>
      <c r="AC34" s="59"/>
      <c r="AD34" s="59"/>
      <c r="AE34" s="102"/>
      <c r="AF34" s="59"/>
      <c r="AG34" s="59"/>
      <c r="AH34" s="74"/>
      <c r="AI34" s="59"/>
      <c r="AJ34" s="59"/>
      <c r="AK34" s="102"/>
      <c r="AL34" s="65"/>
      <c r="AM34" s="65"/>
      <c r="AN34" s="66"/>
      <c r="AO34" s="67"/>
      <c r="AP34" s="67"/>
      <c r="AQ34" s="80"/>
    </row>
    <row r="35" spans="1:43" x14ac:dyDescent="0.2">
      <c r="A35" s="93"/>
      <c r="B35" s="1"/>
      <c r="C35" s="93"/>
      <c r="F35" s="6"/>
      <c r="H35" s="47"/>
      <c r="J35" s="61"/>
      <c r="L35" s="61"/>
      <c r="M35" s="63"/>
      <c r="N35" s="61"/>
      <c r="P35" s="64"/>
      <c r="Q35" s="64"/>
      <c r="R35" s="59"/>
      <c r="S35" s="102"/>
      <c r="T35" s="59"/>
      <c r="U35" s="59"/>
      <c r="V35" s="102"/>
      <c r="W35" s="59"/>
      <c r="X35" s="59"/>
      <c r="Y35" s="102"/>
      <c r="Z35" s="59"/>
      <c r="AA35" s="59"/>
      <c r="AB35" s="102"/>
      <c r="AC35" s="59"/>
      <c r="AD35" s="59"/>
      <c r="AE35" s="102"/>
      <c r="AF35" s="59"/>
      <c r="AG35" s="59"/>
      <c r="AH35" s="74"/>
      <c r="AI35" s="59"/>
      <c r="AJ35" s="59"/>
      <c r="AK35" s="102"/>
      <c r="AL35" s="65"/>
      <c r="AM35" s="65"/>
      <c r="AN35" s="66"/>
      <c r="AO35" s="67"/>
      <c r="AP35" s="67"/>
      <c r="AQ35" s="80"/>
    </row>
    <row r="36" spans="1:43" x14ac:dyDescent="0.2">
      <c r="A36" s="93"/>
      <c r="B36" s="1"/>
      <c r="C36" s="93"/>
      <c r="F36" s="6"/>
      <c r="H36" s="47"/>
      <c r="J36" s="61"/>
      <c r="L36" s="61"/>
      <c r="M36" s="63"/>
      <c r="N36" s="61"/>
      <c r="P36" s="64"/>
      <c r="Q36" s="64"/>
      <c r="R36" s="59"/>
      <c r="S36" s="102"/>
      <c r="T36" s="59"/>
      <c r="U36" s="59"/>
      <c r="V36" s="102"/>
      <c r="W36" s="59"/>
      <c r="X36" s="59"/>
      <c r="Y36" s="102"/>
      <c r="Z36" s="59"/>
      <c r="AA36" s="59"/>
      <c r="AB36" s="102"/>
      <c r="AC36" s="59"/>
      <c r="AD36" s="59"/>
      <c r="AE36" s="102"/>
      <c r="AF36" s="59"/>
      <c r="AG36" s="59"/>
      <c r="AH36" s="74"/>
      <c r="AI36" s="59"/>
      <c r="AJ36" s="59"/>
      <c r="AK36" s="102"/>
      <c r="AL36" s="65"/>
      <c r="AM36" s="65"/>
      <c r="AN36" s="66"/>
      <c r="AO36" s="67"/>
      <c r="AP36" s="67"/>
      <c r="AQ36" s="80"/>
    </row>
    <row r="37" spans="1:43" x14ac:dyDescent="0.2">
      <c r="A37" s="93"/>
      <c r="B37" s="1"/>
      <c r="C37" s="93"/>
      <c r="F37" s="6"/>
      <c r="H37" s="47"/>
      <c r="J37" s="61"/>
      <c r="L37" s="61"/>
      <c r="M37" s="63"/>
      <c r="N37" s="61"/>
      <c r="P37" s="64"/>
      <c r="Q37" s="64"/>
      <c r="R37" s="59"/>
      <c r="S37" s="102"/>
      <c r="T37" s="59"/>
      <c r="U37" s="59"/>
      <c r="V37" s="102"/>
      <c r="W37" s="59"/>
      <c r="X37" s="59"/>
      <c r="Y37" s="102"/>
      <c r="Z37" s="59"/>
      <c r="AA37" s="59"/>
      <c r="AB37" s="102"/>
      <c r="AC37" s="59"/>
      <c r="AD37" s="59"/>
      <c r="AE37" s="102"/>
      <c r="AF37" s="59"/>
      <c r="AG37" s="59"/>
      <c r="AH37" s="74"/>
      <c r="AI37" s="59"/>
      <c r="AJ37" s="59"/>
      <c r="AK37" s="102"/>
      <c r="AL37" s="65"/>
      <c r="AM37" s="65"/>
      <c r="AN37" s="66"/>
      <c r="AO37" s="67"/>
      <c r="AP37" s="67"/>
      <c r="AQ37" s="80"/>
    </row>
    <row r="38" spans="1:43" x14ac:dyDescent="0.2">
      <c r="A38" s="93"/>
      <c r="B38" s="1"/>
      <c r="C38" s="93"/>
      <c r="F38" s="6"/>
      <c r="H38" s="47"/>
      <c r="J38" s="61"/>
      <c r="L38" s="61"/>
      <c r="M38" s="63"/>
      <c r="N38" s="61"/>
      <c r="P38" s="64"/>
      <c r="Q38" s="64"/>
      <c r="R38" s="59"/>
      <c r="S38" s="102"/>
      <c r="T38" s="59"/>
      <c r="U38" s="59"/>
      <c r="V38" s="102"/>
      <c r="W38" s="59"/>
      <c r="X38" s="59"/>
      <c r="Y38" s="102"/>
      <c r="Z38" s="59"/>
      <c r="AA38" s="59"/>
      <c r="AB38" s="102"/>
      <c r="AC38" s="59"/>
      <c r="AD38" s="59"/>
      <c r="AE38" s="102"/>
      <c r="AF38" s="59"/>
      <c r="AG38" s="59"/>
      <c r="AH38" s="74"/>
      <c r="AI38" s="59"/>
      <c r="AJ38" s="59"/>
      <c r="AK38" s="102"/>
      <c r="AL38" s="65"/>
      <c r="AM38" s="65"/>
      <c r="AN38" s="66"/>
      <c r="AO38" s="67"/>
      <c r="AP38" s="67"/>
      <c r="AQ38" s="80"/>
    </row>
    <row r="39" spans="1:43" x14ac:dyDescent="0.2">
      <c r="A39" s="93"/>
      <c r="B39" s="1"/>
      <c r="C39" s="93"/>
      <c r="F39" s="6"/>
      <c r="H39" s="47"/>
      <c r="J39" s="61"/>
      <c r="L39" s="61"/>
      <c r="M39" s="63"/>
      <c r="N39" s="61"/>
      <c r="P39" s="64"/>
      <c r="Q39" s="64"/>
      <c r="R39" s="59"/>
      <c r="S39" s="102"/>
      <c r="T39" s="59"/>
      <c r="U39" s="59"/>
      <c r="V39" s="102"/>
      <c r="W39" s="59"/>
      <c r="X39" s="59"/>
      <c r="Y39" s="102"/>
      <c r="Z39" s="59"/>
      <c r="AA39" s="59"/>
      <c r="AB39" s="102"/>
      <c r="AC39" s="59"/>
      <c r="AD39" s="59"/>
      <c r="AE39" s="102"/>
      <c r="AF39" s="59"/>
      <c r="AG39" s="59"/>
      <c r="AH39" s="74"/>
      <c r="AI39" s="59"/>
      <c r="AJ39" s="59"/>
      <c r="AK39" s="102"/>
      <c r="AL39" s="65"/>
      <c r="AM39" s="65"/>
      <c r="AN39" s="66"/>
      <c r="AO39" s="67"/>
      <c r="AP39" s="67"/>
      <c r="AQ39" s="80"/>
    </row>
    <row r="40" spans="1:43" x14ac:dyDescent="0.2">
      <c r="A40" s="93"/>
      <c r="B40" s="1"/>
      <c r="C40" s="93"/>
      <c r="F40" s="6"/>
      <c r="H40" s="47"/>
      <c r="J40" s="61"/>
      <c r="L40" s="61"/>
      <c r="M40" s="63"/>
      <c r="N40" s="61"/>
      <c r="P40" s="64"/>
      <c r="Q40" s="64"/>
      <c r="R40" s="59"/>
      <c r="S40" s="102"/>
      <c r="T40" s="59"/>
      <c r="U40" s="59"/>
      <c r="V40" s="102"/>
      <c r="W40" s="59"/>
      <c r="X40" s="59"/>
      <c r="Y40" s="102"/>
      <c r="Z40" s="59"/>
      <c r="AA40" s="59"/>
      <c r="AB40" s="102"/>
      <c r="AC40" s="59"/>
      <c r="AD40" s="59"/>
      <c r="AE40" s="102"/>
      <c r="AF40" s="59"/>
      <c r="AG40" s="59"/>
      <c r="AH40" s="74"/>
      <c r="AI40" s="59"/>
      <c r="AJ40" s="59"/>
      <c r="AK40" s="102"/>
      <c r="AL40" s="65"/>
      <c r="AM40" s="65"/>
      <c r="AN40" s="66"/>
      <c r="AO40" s="67"/>
      <c r="AP40" s="67"/>
      <c r="AQ40" s="80"/>
    </row>
    <row r="41" spans="1:43" x14ac:dyDescent="0.2">
      <c r="A41" s="93"/>
      <c r="B41" s="1"/>
      <c r="C41" s="93"/>
      <c r="F41" s="6"/>
      <c r="H41" s="47"/>
      <c r="J41" s="61"/>
      <c r="L41" s="61"/>
      <c r="M41" s="63"/>
      <c r="N41" s="61"/>
      <c r="P41" s="64"/>
      <c r="Q41" s="64"/>
      <c r="R41" s="59"/>
      <c r="S41" s="102"/>
      <c r="T41" s="59"/>
      <c r="U41" s="59"/>
      <c r="V41" s="102"/>
      <c r="W41" s="59"/>
      <c r="X41" s="59"/>
      <c r="Y41" s="102"/>
      <c r="Z41" s="59"/>
      <c r="AA41" s="59"/>
      <c r="AB41" s="102"/>
      <c r="AC41" s="59"/>
      <c r="AD41" s="59"/>
      <c r="AE41" s="102"/>
      <c r="AF41" s="59"/>
      <c r="AG41" s="59"/>
      <c r="AH41" s="74"/>
      <c r="AI41" s="59"/>
      <c r="AJ41" s="59"/>
      <c r="AK41" s="102"/>
      <c r="AL41" s="65"/>
      <c r="AM41" s="65"/>
      <c r="AN41" s="66"/>
      <c r="AO41" s="67"/>
      <c r="AP41" s="67"/>
      <c r="AQ41" s="80"/>
    </row>
    <row r="42" spans="1:43" x14ac:dyDescent="0.2">
      <c r="A42" s="93"/>
      <c r="B42" s="1"/>
      <c r="C42" s="93"/>
      <c r="F42" s="6"/>
      <c r="H42" s="47"/>
      <c r="J42" s="61"/>
      <c r="L42" s="61"/>
      <c r="M42" s="63"/>
      <c r="N42" s="61"/>
      <c r="P42" s="64"/>
      <c r="Q42" s="64"/>
      <c r="R42" s="59"/>
      <c r="S42" s="102"/>
      <c r="T42" s="59"/>
      <c r="U42" s="59"/>
      <c r="V42" s="102"/>
      <c r="W42" s="59"/>
      <c r="X42" s="59"/>
      <c r="Y42" s="102"/>
      <c r="Z42" s="59"/>
      <c r="AA42" s="59"/>
      <c r="AB42" s="102"/>
      <c r="AC42" s="59"/>
      <c r="AD42" s="59"/>
      <c r="AE42" s="102"/>
      <c r="AF42" s="59"/>
      <c r="AG42" s="59"/>
      <c r="AH42" s="74"/>
      <c r="AI42" s="59"/>
      <c r="AJ42" s="59"/>
      <c r="AK42" s="102"/>
      <c r="AL42" s="65"/>
      <c r="AM42" s="65"/>
      <c r="AN42" s="66"/>
      <c r="AO42" s="67"/>
      <c r="AP42" s="67"/>
      <c r="AQ42" s="80"/>
    </row>
    <row r="43" spans="1:43" x14ac:dyDescent="0.2">
      <c r="A43" s="93"/>
      <c r="B43" s="1"/>
      <c r="C43" s="93"/>
      <c r="F43" s="6"/>
      <c r="H43" s="47"/>
      <c r="J43" s="61"/>
      <c r="L43" s="61"/>
      <c r="M43" s="63"/>
      <c r="N43" s="61"/>
      <c r="P43" s="64"/>
      <c r="Q43" s="64"/>
      <c r="R43" s="59"/>
      <c r="S43" s="102"/>
      <c r="T43" s="59"/>
      <c r="U43" s="59"/>
      <c r="V43" s="102"/>
      <c r="W43" s="59"/>
      <c r="X43" s="59"/>
      <c r="Y43" s="102"/>
      <c r="Z43" s="59"/>
      <c r="AA43" s="59"/>
      <c r="AB43" s="102"/>
      <c r="AC43" s="59"/>
      <c r="AD43" s="59"/>
      <c r="AE43" s="102"/>
      <c r="AF43" s="59"/>
      <c r="AG43" s="59"/>
      <c r="AH43" s="74"/>
      <c r="AI43" s="59"/>
      <c r="AJ43" s="59"/>
      <c r="AK43" s="102"/>
      <c r="AL43" s="65"/>
      <c r="AM43" s="65"/>
      <c r="AN43" s="66"/>
      <c r="AO43" s="67"/>
      <c r="AP43" s="67"/>
      <c r="AQ43" s="80"/>
    </row>
    <row r="44" spans="1:43" x14ac:dyDescent="0.2">
      <c r="A44" s="93"/>
      <c r="B44" s="1"/>
      <c r="C44" s="93"/>
      <c r="F44" s="6"/>
      <c r="H44" s="47"/>
      <c r="L44" s="50"/>
      <c r="M44" s="51"/>
      <c r="N44" s="50"/>
      <c r="P44" s="52"/>
      <c r="Q44" s="52"/>
      <c r="AN44" s="53"/>
      <c r="AQ44" s="80"/>
    </row>
    <row r="45" spans="1:43" x14ac:dyDescent="0.2">
      <c r="A45" s="93"/>
      <c r="B45" s="1"/>
      <c r="C45" s="93"/>
      <c r="F45" s="6"/>
      <c r="H45" s="47"/>
      <c r="L45" s="50"/>
      <c r="M45" s="51"/>
      <c r="N45" s="50"/>
      <c r="P45" s="52"/>
      <c r="Q45" s="52"/>
      <c r="AN45" s="53"/>
      <c r="AQ45" s="80"/>
    </row>
    <row r="46" spans="1:43" x14ac:dyDescent="0.2">
      <c r="A46" s="93"/>
      <c r="B46" s="1"/>
      <c r="C46" s="93"/>
      <c r="F46" s="6"/>
      <c r="H46" s="47"/>
      <c r="L46" s="50"/>
      <c r="M46" s="51"/>
      <c r="N46" s="50"/>
      <c r="P46" s="52"/>
      <c r="Q46" s="52"/>
      <c r="AN46" s="53"/>
      <c r="AQ46" s="80"/>
    </row>
    <row r="47" spans="1:43" x14ac:dyDescent="0.2">
      <c r="A47" s="93"/>
      <c r="B47" s="1"/>
      <c r="C47" s="93"/>
      <c r="F47" s="6"/>
      <c r="H47" s="47"/>
      <c r="L47" s="50"/>
      <c r="M47" s="51"/>
      <c r="N47" s="50"/>
      <c r="P47" s="52"/>
      <c r="Q47" s="52"/>
      <c r="AN47" s="53"/>
      <c r="AQ47" s="80"/>
    </row>
    <row r="48" spans="1:43" x14ac:dyDescent="0.2">
      <c r="A48" s="93"/>
      <c r="B48" s="1"/>
      <c r="C48" s="93"/>
      <c r="F48" s="6"/>
      <c r="H48" s="47"/>
      <c r="L48" s="50"/>
      <c r="M48" s="51"/>
      <c r="N48" s="50"/>
      <c r="P48" s="52"/>
      <c r="Q48" s="52"/>
      <c r="AN48" s="53"/>
      <c r="AQ48" s="80"/>
    </row>
    <row r="49" spans="1:43" x14ac:dyDescent="0.2">
      <c r="A49" s="93"/>
      <c r="B49" s="1"/>
      <c r="C49" s="93"/>
      <c r="F49" s="6"/>
      <c r="H49" s="47"/>
      <c r="L49" s="50"/>
      <c r="M49" s="51"/>
      <c r="N49" s="50"/>
      <c r="P49" s="52"/>
      <c r="Q49" s="52"/>
      <c r="AN49" s="53"/>
      <c r="AQ49" s="80"/>
    </row>
    <row r="50" spans="1:43" x14ac:dyDescent="0.2">
      <c r="A50" s="93"/>
      <c r="B50" s="1"/>
      <c r="C50" s="93"/>
      <c r="F50" s="6"/>
      <c r="H50" s="47"/>
      <c r="L50" s="50"/>
      <c r="M50" s="51"/>
      <c r="N50" s="50"/>
      <c r="P50" s="52"/>
      <c r="Q50" s="52"/>
      <c r="AN50" s="53"/>
      <c r="AQ50" s="49"/>
    </row>
    <row r="51" spans="1:43" x14ac:dyDescent="0.2">
      <c r="A51" s="93"/>
      <c r="B51" s="1"/>
      <c r="C51" s="93"/>
      <c r="F51" s="6"/>
      <c r="H51" s="47"/>
      <c r="L51" s="50"/>
      <c r="M51" s="51"/>
      <c r="N51" s="50"/>
      <c r="P51" s="52"/>
      <c r="Q51" s="52"/>
      <c r="AN51" s="53"/>
      <c r="AQ51" s="49"/>
    </row>
    <row r="52" spans="1:43" x14ac:dyDescent="0.2">
      <c r="A52" s="93"/>
      <c r="B52" s="1"/>
      <c r="C52" s="93"/>
      <c r="F52" s="6"/>
      <c r="H52" s="47"/>
      <c r="L52" s="50"/>
      <c r="M52" s="51"/>
      <c r="N52" s="50"/>
      <c r="P52" s="52"/>
      <c r="Q52" s="52"/>
      <c r="AN52" s="53"/>
      <c r="AQ52" s="49"/>
    </row>
    <row r="53" spans="1:43" x14ac:dyDescent="0.2">
      <c r="B53" s="1"/>
      <c r="H53" s="47"/>
      <c r="L53" s="50"/>
      <c r="M53" s="51"/>
      <c r="N53" s="50"/>
      <c r="P53" s="52"/>
      <c r="Q53" s="52"/>
      <c r="AN53" s="53"/>
      <c r="AQ53" s="49"/>
    </row>
    <row r="54" spans="1:43" x14ac:dyDescent="0.2">
      <c r="B54" s="1"/>
    </row>
    <row r="55" spans="1:43" x14ac:dyDescent="0.2">
      <c r="B55" s="1"/>
    </row>
    <row r="56" spans="1:43" x14ac:dyDescent="0.2">
      <c r="B56" s="1"/>
    </row>
    <row r="57" spans="1:43" x14ac:dyDescent="0.2">
      <c r="B57" s="1"/>
    </row>
    <row r="58" spans="1:43" x14ac:dyDescent="0.2">
      <c r="B58" s="1"/>
    </row>
    <row r="59" spans="1:43" x14ac:dyDescent="0.2">
      <c r="B59" s="1"/>
    </row>
    <row r="60" spans="1:43" x14ac:dyDescent="0.2">
      <c r="B60" s="1"/>
    </row>
    <row r="61" spans="1:43" x14ac:dyDescent="0.2">
      <c r="B61" s="1"/>
    </row>
    <row r="62" spans="1:43" x14ac:dyDescent="0.2">
      <c r="B62" s="1"/>
    </row>
  </sheetData>
  <sortState xmlns:xlrd2="http://schemas.microsoft.com/office/spreadsheetml/2017/richdata2" ref="A9:XFD23">
    <sortCondition ref="F9:F23"/>
    <sortCondition ref="AQ9:AQ23"/>
  </sortState>
  <mergeCells count="2">
    <mergeCell ref="P3:Q3"/>
    <mergeCell ref="P4:Q4"/>
  </mergeCells>
  <printOptions gridLines="1"/>
  <pageMargins left="0.7" right="0.7" top="0.75" bottom="0.75" header="0.3" footer="0.3"/>
  <pageSetup paperSize="9" scale="95" fitToWidth="0" pageOrder="overThenDown" orientation="landscape" horizontalDpi="300" verticalDpi="300" r:id="rId1"/>
  <headerFooter alignWithMargins="0">
    <oddHeader xml:space="preserve">&amp;CImpulsmarathon Chaam 
26-4-2026
</oddHeader>
    <oddFooter>&amp;L&amp;"Arial,Standaard"&amp;9Datum: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FF9B3-45E7-4004-B0F0-4ADDCE882A77}">
  <dimension ref="A1:AS17"/>
  <sheetViews>
    <sheetView workbookViewId="0"/>
  </sheetViews>
  <sheetFormatPr defaultRowHeight="12.75" x14ac:dyDescent="0.2"/>
  <cols>
    <col min="1" max="1" width="4.75" style="91" customWidth="1"/>
    <col min="2" max="2" width="0.625" style="94" customWidth="1"/>
    <col min="3" max="3" width="18.625" style="91" bestFit="1" customWidth="1"/>
    <col min="4" max="4" width="24" style="1" hidden="1" customWidth="1"/>
    <col min="5" max="5" width="2" style="1" hidden="1" customWidth="1"/>
    <col min="6" max="6" width="4.125" style="1" customWidth="1"/>
    <col min="7" max="7" width="0.5" style="1" customWidth="1"/>
    <col min="8" max="8" width="7.625" style="58" hidden="1" customWidth="1"/>
    <col min="9" max="9" width="1.125" style="2" hidden="1" customWidth="1"/>
    <col min="10" max="10" width="7.625" style="58" hidden="1" customWidth="1"/>
    <col min="11" max="11" width="1.125" style="2" hidden="1" customWidth="1"/>
    <col min="12" max="14" width="7.875" style="58" hidden="1" customWidth="1"/>
    <col min="15" max="15" width="1.125" style="2" hidden="1" customWidth="1"/>
    <col min="16" max="16" width="5.25" style="3" hidden="1" customWidth="1"/>
    <col min="17" max="17" width="5.25" style="3" customWidth="1"/>
    <col min="18" max="18" width="0.75" style="1" customWidth="1"/>
    <col min="19" max="19" width="5.75" style="97" customWidth="1"/>
    <col min="20" max="20" width="4.875" style="1" customWidth="1"/>
    <col min="21" max="21" width="0.375" style="1" customWidth="1"/>
    <col min="22" max="22" width="5.25" style="97" customWidth="1"/>
    <col min="23" max="23" width="4.75" style="1" customWidth="1"/>
    <col min="24" max="24" width="0.625" style="1" customWidth="1"/>
    <col min="25" max="25" width="6.25" style="97" customWidth="1"/>
    <col min="26" max="26" width="4.75" style="1" customWidth="1"/>
    <col min="27" max="27" width="0.625" style="1" customWidth="1"/>
    <col min="28" max="28" width="5.5" style="97" customWidth="1"/>
    <col min="29" max="29" width="4.5" style="1" customWidth="1"/>
    <col min="30" max="30" width="0.625" style="1" customWidth="1"/>
    <col min="31" max="31" width="5.75" style="97" customWidth="1"/>
    <col min="32" max="32" width="4.875" style="1" customWidth="1"/>
    <col min="33" max="33" width="0.625" style="1" customWidth="1"/>
    <col min="34" max="34" width="4.875" style="4" hidden="1" customWidth="1"/>
    <col min="35" max="35" width="4.875" style="1" hidden="1" customWidth="1"/>
    <col min="36" max="36" width="1.125" style="1" hidden="1" customWidth="1"/>
    <col min="37" max="37" width="5.75" style="97" bestFit="1" customWidth="1"/>
    <col min="38" max="38" width="6.125" style="5" customWidth="1"/>
    <col min="39" max="39" width="5.5" style="5" customWidth="1"/>
    <col min="40" max="40" width="5" style="6" customWidth="1"/>
    <col min="41" max="41" width="3.75" style="1" customWidth="1"/>
    <col min="42" max="42" width="0.625" style="1" customWidth="1"/>
    <col min="43" max="43" width="6.5" style="7" customWidth="1"/>
    <col min="44" max="44" width="0.375" style="7" customWidth="1"/>
    <col min="45" max="45" width="4.875" style="8" customWidth="1"/>
    <col min="46" max="16384" width="9" style="1"/>
  </cols>
  <sheetData>
    <row r="1" spans="1:45" ht="18.75" x14ac:dyDescent="0.3">
      <c r="A1" s="90"/>
      <c r="F1" s="95"/>
    </row>
    <row r="3" spans="1:45" x14ac:dyDescent="0.2">
      <c r="P3" s="123" t="s">
        <v>106</v>
      </c>
      <c r="Q3" s="123"/>
    </row>
    <row r="4" spans="1:45" x14ac:dyDescent="0.2">
      <c r="A4" s="92" t="s">
        <v>0</v>
      </c>
      <c r="C4" s="92" t="s">
        <v>1</v>
      </c>
      <c r="D4" s="9" t="s">
        <v>33</v>
      </c>
      <c r="E4" s="9" t="s">
        <v>34</v>
      </c>
      <c r="F4" s="10"/>
      <c r="G4" s="11"/>
      <c r="H4" s="12"/>
      <c r="I4" s="14" t="s">
        <v>2</v>
      </c>
      <c r="J4" s="14"/>
      <c r="K4" s="15"/>
      <c r="L4" s="16" t="s">
        <v>3</v>
      </c>
      <c r="M4" s="16" t="s">
        <v>4</v>
      </c>
      <c r="N4" s="16" t="s">
        <v>5</v>
      </c>
      <c r="O4" s="13"/>
      <c r="P4" s="123" t="s">
        <v>107</v>
      </c>
      <c r="Q4" s="123"/>
      <c r="R4" s="10"/>
      <c r="S4" s="98"/>
      <c r="T4" s="17" t="s">
        <v>6</v>
      </c>
      <c r="U4" s="18"/>
      <c r="V4" s="103"/>
      <c r="W4" s="17" t="s">
        <v>7</v>
      </c>
      <c r="X4" s="10"/>
      <c r="Y4" s="103"/>
      <c r="Z4" s="17" t="s">
        <v>8</v>
      </c>
      <c r="AA4" s="10"/>
      <c r="AB4" s="103"/>
      <c r="AC4" s="17" t="s">
        <v>9</v>
      </c>
      <c r="AD4" s="10"/>
      <c r="AE4" s="103"/>
      <c r="AF4" s="17" t="s">
        <v>10</v>
      </c>
      <c r="AG4" s="72"/>
      <c r="AH4" s="19"/>
      <c r="AI4" s="17" t="s">
        <v>35</v>
      </c>
      <c r="AJ4" s="10"/>
      <c r="AK4" s="104"/>
      <c r="AL4" s="20"/>
      <c r="AM4" s="14" t="s">
        <v>11</v>
      </c>
      <c r="AN4" s="14"/>
      <c r="AO4" s="21"/>
      <c r="AP4" s="10"/>
      <c r="AQ4" s="22" t="s">
        <v>12</v>
      </c>
      <c r="AR4" s="23"/>
      <c r="AS4" s="24" t="s">
        <v>13</v>
      </c>
    </row>
    <row r="5" spans="1:45" x14ac:dyDescent="0.2">
      <c r="A5" s="92"/>
      <c r="C5" s="92"/>
      <c r="D5" s="10"/>
      <c r="E5" s="10"/>
      <c r="F5" s="10"/>
      <c r="G5" s="10"/>
      <c r="H5" s="25"/>
      <c r="I5" s="26"/>
      <c r="J5" s="25"/>
      <c r="K5" s="26"/>
      <c r="L5" s="25" t="s">
        <v>14</v>
      </c>
      <c r="M5" s="25" t="s">
        <v>15</v>
      </c>
      <c r="N5" s="25" t="s">
        <v>16</v>
      </c>
      <c r="O5" s="27"/>
      <c r="P5" s="28" t="s">
        <v>17</v>
      </c>
      <c r="Q5" s="35" t="s">
        <v>18</v>
      </c>
      <c r="R5" s="10"/>
      <c r="S5" s="99" t="s">
        <v>15</v>
      </c>
      <c r="T5" s="30" t="s">
        <v>19</v>
      </c>
      <c r="U5" s="18"/>
      <c r="V5" s="99" t="s">
        <v>15</v>
      </c>
      <c r="W5" s="30" t="s">
        <v>19</v>
      </c>
      <c r="X5" s="10"/>
      <c r="Y5" s="99" t="s">
        <v>15</v>
      </c>
      <c r="Z5" s="30" t="s">
        <v>19</v>
      </c>
      <c r="AA5" s="10"/>
      <c r="AB5" s="99" t="s">
        <v>15</v>
      </c>
      <c r="AC5" s="30" t="s">
        <v>19</v>
      </c>
      <c r="AD5" s="10"/>
      <c r="AE5" s="99" t="s">
        <v>15</v>
      </c>
      <c r="AF5" s="30" t="s">
        <v>19</v>
      </c>
      <c r="AG5" s="18"/>
      <c r="AH5" s="29" t="s">
        <v>15</v>
      </c>
      <c r="AI5" s="30" t="s">
        <v>19</v>
      </c>
      <c r="AJ5" s="10"/>
      <c r="AK5" s="105" t="s">
        <v>20</v>
      </c>
      <c r="AL5" s="31" t="s">
        <v>104</v>
      </c>
      <c r="AM5" s="31" t="s">
        <v>22</v>
      </c>
      <c r="AN5" s="32" t="s">
        <v>23</v>
      </c>
      <c r="AO5" s="30" t="s">
        <v>24</v>
      </c>
      <c r="AP5" s="10"/>
      <c r="AQ5" s="33" t="s">
        <v>24</v>
      </c>
      <c r="AR5" s="23"/>
      <c r="AS5" s="34" t="s">
        <v>25</v>
      </c>
    </row>
    <row r="6" spans="1:45" x14ac:dyDescent="0.2">
      <c r="A6" s="92"/>
      <c r="C6" s="92"/>
      <c r="D6" s="10"/>
      <c r="E6" s="10"/>
      <c r="F6" s="10"/>
      <c r="G6" s="10"/>
      <c r="H6" s="32" t="s">
        <v>26</v>
      </c>
      <c r="I6" s="26"/>
      <c r="J6" s="32" t="s">
        <v>27</v>
      </c>
      <c r="K6" s="26"/>
      <c r="L6" s="25"/>
      <c r="M6" s="25"/>
      <c r="N6" s="25"/>
      <c r="O6" s="27"/>
      <c r="P6" s="28"/>
      <c r="Q6" s="35" t="s">
        <v>24</v>
      </c>
      <c r="R6" s="10"/>
      <c r="S6" s="100"/>
      <c r="T6" s="37" t="s">
        <v>28</v>
      </c>
      <c r="U6" s="18"/>
      <c r="V6" s="100"/>
      <c r="W6" s="37" t="s">
        <v>28</v>
      </c>
      <c r="X6" s="10"/>
      <c r="Y6" s="100"/>
      <c r="Z6" s="37" t="s">
        <v>28</v>
      </c>
      <c r="AA6" s="10"/>
      <c r="AB6" s="100"/>
      <c r="AC6" s="37" t="s">
        <v>28</v>
      </c>
      <c r="AD6" s="10"/>
      <c r="AE6" s="100"/>
      <c r="AF6" s="37" t="s">
        <v>28</v>
      </c>
      <c r="AG6" s="18"/>
      <c r="AH6" s="36"/>
      <c r="AI6" s="37" t="s">
        <v>28</v>
      </c>
      <c r="AJ6" s="10"/>
      <c r="AK6" s="106" t="s">
        <v>29</v>
      </c>
      <c r="AL6" s="31" t="s">
        <v>15</v>
      </c>
      <c r="AM6" s="31" t="s">
        <v>16</v>
      </c>
      <c r="AN6" s="38" t="s">
        <v>24</v>
      </c>
      <c r="AO6" s="39" t="s">
        <v>28</v>
      </c>
      <c r="AP6" s="10"/>
      <c r="AQ6" s="33" t="s">
        <v>30</v>
      </c>
      <c r="AR6" s="23"/>
      <c r="AS6" s="34"/>
    </row>
    <row r="7" spans="1:45" x14ac:dyDescent="0.2">
      <c r="A7" s="92"/>
      <c r="C7" s="92"/>
      <c r="D7" s="10"/>
      <c r="E7" s="10"/>
      <c r="F7" s="10"/>
      <c r="G7" s="10"/>
      <c r="H7" s="40" t="s">
        <v>15</v>
      </c>
      <c r="I7" s="26"/>
      <c r="J7" s="40" t="s">
        <v>15</v>
      </c>
      <c r="K7" s="26"/>
      <c r="L7" s="25"/>
      <c r="M7" s="25"/>
      <c r="N7" s="25"/>
      <c r="O7" s="27"/>
      <c r="P7" s="28"/>
      <c r="Q7" s="41" t="s">
        <v>30</v>
      </c>
      <c r="R7" s="10"/>
      <c r="S7" s="101"/>
      <c r="T7" s="43" t="s">
        <v>31</v>
      </c>
      <c r="U7" s="18"/>
      <c r="V7" s="101"/>
      <c r="W7" s="43" t="s">
        <v>31</v>
      </c>
      <c r="X7" s="10"/>
      <c r="Y7" s="101"/>
      <c r="Z7" s="43" t="s">
        <v>31</v>
      </c>
      <c r="AA7" s="10"/>
      <c r="AB7" s="101"/>
      <c r="AC7" s="43" t="s">
        <v>31</v>
      </c>
      <c r="AD7" s="10"/>
      <c r="AE7" s="101"/>
      <c r="AF7" s="43" t="s">
        <v>31</v>
      </c>
      <c r="AG7" s="18"/>
      <c r="AH7" s="42"/>
      <c r="AI7" s="43" t="s">
        <v>31</v>
      </c>
      <c r="AJ7" s="10"/>
      <c r="AK7" s="107" t="s">
        <v>15</v>
      </c>
      <c r="AL7" s="31"/>
      <c r="AM7" s="31"/>
      <c r="AN7" s="40" t="s">
        <v>30</v>
      </c>
      <c r="AO7" s="44" t="s">
        <v>31</v>
      </c>
      <c r="AP7" s="10"/>
      <c r="AQ7" s="45"/>
      <c r="AR7" s="23"/>
      <c r="AS7" s="46"/>
    </row>
    <row r="8" spans="1:45" x14ac:dyDescent="0.2">
      <c r="B8" s="1"/>
    </row>
    <row r="9" spans="1:45" ht="21.75" customHeight="1" x14ac:dyDescent="0.25">
      <c r="A9" s="93">
        <v>1689</v>
      </c>
      <c r="B9" s="1"/>
      <c r="C9" s="96" t="s">
        <v>75</v>
      </c>
      <c r="F9" s="6" t="s">
        <v>96</v>
      </c>
      <c r="H9" s="47">
        <v>0.54166666666666696</v>
      </c>
      <c r="I9" s="59"/>
      <c r="J9" s="47">
        <v>0.58333333333333304</v>
      </c>
      <c r="K9" s="62"/>
      <c r="L9" s="61">
        <f t="shared" ref="L9:L17" si="0">J9-H9</f>
        <v>4.1666666666666075E-2</v>
      </c>
      <c r="M9" s="63">
        <v>4.1666666666666664E-2</v>
      </c>
      <c r="N9" s="61">
        <f t="shared" ref="N9:N17" si="1">ABS(L9-M9)</f>
        <v>5.8980598183211441E-16</v>
      </c>
      <c r="O9" s="62"/>
      <c r="P9" s="64">
        <f t="shared" ref="P9:P17" si="2">(N9*24*60*60-60)*0.25</f>
        <v>-14.99999999998726</v>
      </c>
      <c r="Q9" s="64">
        <f>IF((P9&lt;0),0,P9)</f>
        <v>0</v>
      </c>
      <c r="R9" s="59"/>
      <c r="S9" s="102">
        <v>40</v>
      </c>
      <c r="T9" s="59">
        <v>0</v>
      </c>
      <c r="U9" s="59"/>
      <c r="V9" s="102">
        <v>41.1</v>
      </c>
      <c r="W9" s="59">
        <v>0</v>
      </c>
      <c r="X9" s="59"/>
      <c r="Y9" s="102">
        <v>38.57</v>
      </c>
      <c r="Z9" s="59">
        <v>0</v>
      </c>
      <c r="AA9" s="59"/>
      <c r="AB9" s="102">
        <v>38.840000000000003</v>
      </c>
      <c r="AC9" s="59">
        <v>0</v>
      </c>
      <c r="AD9" s="59"/>
      <c r="AE9" s="102">
        <v>60.78</v>
      </c>
      <c r="AF9" s="59">
        <v>0</v>
      </c>
      <c r="AG9" s="59"/>
      <c r="AH9" s="74">
        <v>0</v>
      </c>
      <c r="AI9" s="59"/>
      <c r="AJ9" s="59"/>
      <c r="AK9" s="102">
        <v>151.66</v>
      </c>
      <c r="AL9" s="65">
        <v>200</v>
      </c>
      <c r="AM9" s="65">
        <f t="shared" ref="AM9:AM17" si="3">AK9-AL9</f>
        <v>-48.34</v>
      </c>
      <c r="AN9" s="66">
        <f t="shared" ref="AN9:AN17" si="4">IF(AM9&lt;0,0*AK9,0*AL9+0.5*AM9)</f>
        <v>0</v>
      </c>
      <c r="AO9" s="67">
        <v>0</v>
      </c>
      <c r="AP9" s="67"/>
      <c r="AQ9" s="80">
        <f t="shared" ref="AQ9:AQ17" si="5">Q9+(S9*0.25+T9)+(V9*0.25+W9)+(Y9*0.25+Z9)+(AB9*0.25+AC9)+(AE9*0.25+AF9)+(AH9*0.25+AI9)+AN9+AO9</f>
        <v>54.822499999999998</v>
      </c>
      <c r="AS9" s="122">
        <v>1</v>
      </c>
    </row>
    <row r="10" spans="1:45" s="59" customFormat="1" ht="21.75" customHeight="1" x14ac:dyDescent="0.25">
      <c r="A10" s="96">
        <v>50</v>
      </c>
      <c r="C10" s="96" t="s">
        <v>89</v>
      </c>
      <c r="F10" s="6" t="s">
        <v>96</v>
      </c>
      <c r="G10" s="60"/>
      <c r="H10" s="47">
        <v>0.59375</v>
      </c>
      <c r="J10" s="47">
        <v>0.63541666666666596</v>
      </c>
      <c r="K10" s="62"/>
      <c r="L10" s="61">
        <f t="shared" si="0"/>
        <v>4.1666666666665964E-2</v>
      </c>
      <c r="M10" s="63">
        <v>4.1666666666666664E-2</v>
      </c>
      <c r="N10" s="61">
        <f t="shared" si="1"/>
        <v>7.0082828429463007E-16</v>
      </c>
      <c r="O10" s="62"/>
      <c r="P10" s="64">
        <f t="shared" si="2"/>
        <v>-14.999999999984862</v>
      </c>
      <c r="Q10" s="64">
        <f>IF((P10&lt;0),0,P10)</f>
        <v>0</v>
      </c>
      <c r="S10" s="102">
        <v>43</v>
      </c>
      <c r="T10" s="59">
        <v>0</v>
      </c>
      <c r="V10" s="102">
        <v>47.91</v>
      </c>
      <c r="W10" s="59">
        <v>0</v>
      </c>
      <c r="Y10" s="102">
        <v>44.72</v>
      </c>
      <c r="Z10" s="59">
        <v>0</v>
      </c>
      <c r="AB10" s="102">
        <v>42.22</v>
      </c>
      <c r="AC10" s="59">
        <v>0</v>
      </c>
      <c r="AE10" s="102">
        <v>60.53</v>
      </c>
      <c r="AF10" s="59">
        <v>0</v>
      </c>
      <c r="AH10" s="74">
        <v>0</v>
      </c>
      <c r="AK10" s="102">
        <v>187.4</v>
      </c>
      <c r="AL10" s="65">
        <v>200</v>
      </c>
      <c r="AM10" s="65">
        <f t="shared" si="3"/>
        <v>-12.599999999999994</v>
      </c>
      <c r="AN10" s="66">
        <f t="shared" si="4"/>
        <v>0</v>
      </c>
      <c r="AO10" s="67">
        <v>2</v>
      </c>
      <c r="AP10" s="67"/>
      <c r="AQ10" s="80">
        <f t="shared" si="5"/>
        <v>61.594999999999999</v>
      </c>
      <c r="AR10" s="68"/>
      <c r="AS10" s="118">
        <v>2</v>
      </c>
    </row>
    <row r="11" spans="1:45" s="6" customFormat="1" ht="21.75" customHeight="1" x14ac:dyDescent="0.25">
      <c r="A11" s="96">
        <v>4638</v>
      </c>
      <c r="C11" s="96" t="s">
        <v>52</v>
      </c>
      <c r="D11" s="1"/>
      <c r="F11" s="6" t="s">
        <v>96</v>
      </c>
      <c r="G11" s="57"/>
      <c r="H11" s="47">
        <v>0.43402777777777779</v>
      </c>
      <c r="J11" s="47">
        <v>0.47747685185185185</v>
      </c>
      <c r="K11" s="62"/>
      <c r="L11" s="61">
        <f t="shared" si="0"/>
        <v>4.3449074074074057E-2</v>
      </c>
      <c r="M11" s="63">
        <v>4.1666666666666664E-2</v>
      </c>
      <c r="N11" s="61">
        <f t="shared" si="1"/>
        <v>1.7824074074073923E-3</v>
      </c>
      <c r="O11" s="62"/>
      <c r="P11" s="64">
        <f t="shared" si="2"/>
        <v>23.499999999999673</v>
      </c>
      <c r="Q11" s="64">
        <v>0</v>
      </c>
      <c r="R11" s="59"/>
      <c r="S11" s="102">
        <v>41.59</v>
      </c>
      <c r="T11" s="59">
        <v>0</v>
      </c>
      <c r="U11" s="59"/>
      <c r="V11" s="102">
        <v>49.78</v>
      </c>
      <c r="W11" s="59">
        <v>0</v>
      </c>
      <c r="X11" s="59"/>
      <c r="Y11" s="102">
        <v>48.57</v>
      </c>
      <c r="Z11" s="59">
        <v>0</v>
      </c>
      <c r="AA11" s="59"/>
      <c r="AB11" s="102">
        <v>42.9</v>
      </c>
      <c r="AC11" s="59">
        <v>0</v>
      </c>
      <c r="AD11" s="59"/>
      <c r="AE11" s="102">
        <v>59.38</v>
      </c>
      <c r="AF11" s="59">
        <v>0</v>
      </c>
      <c r="AG11" s="59"/>
      <c r="AH11" s="74">
        <v>0</v>
      </c>
      <c r="AI11" s="59"/>
      <c r="AJ11" s="59"/>
      <c r="AK11" s="102">
        <v>178.52</v>
      </c>
      <c r="AL11" s="65">
        <v>200</v>
      </c>
      <c r="AM11" s="65">
        <f t="shared" si="3"/>
        <v>-21.47999999999999</v>
      </c>
      <c r="AN11" s="66">
        <f t="shared" si="4"/>
        <v>0</v>
      </c>
      <c r="AO11" s="67">
        <v>2</v>
      </c>
      <c r="AP11" s="67"/>
      <c r="AQ11" s="80">
        <f t="shared" si="5"/>
        <v>62.555</v>
      </c>
      <c r="AR11" s="49"/>
      <c r="AS11" s="122">
        <v>3</v>
      </c>
    </row>
    <row r="12" spans="1:45" ht="21.75" customHeight="1" x14ac:dyDescent="0.2">
      <c r="A12" s="93">
        <v>4357</v>
      </c>
      <c r="B12" s="77"/>
      <c r="C12" s="96" t="s">
        <v>71</v>
      </c>
      <c r="F12" s="6" t="s">
        <v>96</v>
      </c>
      <c r="H12" s="47">
        <v>0.48958333333333298</v>
      </c>
      <c r="I12" s="59"/>
      <c r="J12" s="47">
        <v>0.53112268518518524</v>
      </c>
      <c r="K12" s="62"/>
      <c r="L12" s="61">
        <f t="shared" si="0"/>
        <v>4.1539351851852258E-2</v>
      </c>
      <c r="M12" s="63">
        <v>4.1666666666666664E-2</v>
      </c>
      <c r="N12" s="61">
        <f t="shared" si="1"/>
        <v>1.2731481481440682E-4</v>
      </c>
      <c r="O12" s="62"/>
      <c r="P12" s="64">
        <f t="shared" si="2"/>
        <v>-12.250000000008813</v>
      </c>
      <c r="Q12" s="64">
        <f t="shared" ref="Q12:Q17" si="6">IF((P12&lt;0),0,P12)</f>
        <v>0</v>
      </c>
      <c r="R12" s="59"/>
      <c r="S12" s="102">
        <v>43</v>
      </c>
      <c r="T12" s="59">
        <v>0</v>
      </c>
      <c r="U12" s="59"/>
      <c r="V12" s="102">
        <v>48.53</v>
      </c>
      <c r="W12" s="59">
        <v>0</v>
      </c>
      <c r="X12" s="59"/>
      <c r="Y12" s="102">
        <v>53</v>
      </c>
      <c r="Z12" s="59">
        <v>0</v>
      </c>
      <c r="AA12" s="59"/>
      <c r="AB12" s="102">
        <v>44.34</v>
      </c>
      <c r="AC12" s="59">
        <v>0</v>
      </c>
      <c r="AD12" s="59"/>
      <c r="AE12" s="102">
        <v>57.25</v>
      </c>
      <c r="AF12" s="59">
        <v>0</v>
      </c>
      <c r="AG12" s="59"/>
      <c r="AH12" s="74">
        <v>0</v>
      </c>
      <c r="AI12" s="59"/>
      <c r="AJ12" s="59"/>
      <c r="AK12" s="102">
        <v>177.96</v>
      </c>
      <c r="AL12" s="65">
        <v>200</v>
      </c>
      <c r="AM12" s="65">
        <f t="shared" si="3"/>
        <v>-22.039999999999992</v>
      </c>
      <c r="AN12" s="66">
        <f t="shared" si="4"/>
        <v>0</v>
      </c>
      <c r="AO12" s="67">
        <v>2</v>
      </c>
      <c r="AP12" s="67"/>
      <c r="AQ12" s="80">
        <f t="shared" si="5"/>
        <v>63.53</v>
      </c>
      <c r="AS12" s="48">
        <v>4</v>
      </c>
    </row>
    <row r="13" spans="1:45" ht="21.75" customHeight="1" x14ac:dyDescent="0.2">
      <c r="A13" s="96">
        <v>4020</v>
      </c>
      <c r="B13" s="1"/>
      <c r="C13" s="93" t="s">
        <v>90</v>
      </c>
      <c r="F13" s="6" t="s">
        <v>96</v>
      </c>
      <c r="H13" s="47">
        <v>0.60069444444444442</v>
      </c>
      <c r="I13" s="59"/>
      <c r="J13" s="47">
        <v>0.64236111111111116</v>
      </c>
      <c r="K13" s="62"/>
      <c r="L13" s="61">
        <f t="shared" si="0"/>
        <v>4.1666666666666741E-2</v>
      </c>
      <c r="M13" s="63">
        <v>4.1666666666666664E-2</v>
      </c>
      <c r="N13" s="61">
        <f t="shared" si="1"/>
        <v>7.6327832942979512E-17</v>
      </c>
      <c r="O13" s="62"/>
      <c r="P13" s="64">
        <f t="shared" si="2"/>
        <v>-14.999999999998352</v>
      </c>
      <c r="Q13" s="64">
        <f t="shared" si="6"/>
        <v>0</v>
      </c>
      <c r="R13" s="59"/>
      <c r="S13" s="102">
        <v>43.19</v>
      </c>
      <c r="T13" s="59">
        <v>0</v>
      </c>
      <c r="U13" s="59"/>
      <c r="V13" s="102">
        <v>48.57</v>
      </c>
      <c r="W13" s="59">
        <v>0</v>
      </c>
      <c r="X13" s="59"/>
      <c r="Y13" s="102">
        <v>50.18</v>
      </c>
      <c r="Z13" s="59">
        <v>0</v>
      </c>
      <c r="AA13" s="59"/>
      <c r="AB13" s="102">
        <v>50.5</v>
      </c>
      <c r="AC13" s="59">
        <v>0</v>
      </c>
      <c r="AD13" s="59"/>
      <c r="AE13" s="102">
        <v>59.13</v>
      </c>
      <c r="AF13" s="59">
        <v>0</v>
      </c>
      <c r="AG13" s="59"/>
      <c r="AH13" s="74">
        <v>0</v>
      </c>
      <c r="AI13" s="59"/>
      <c r="AJ13" s="59"/>
      <c r="AK13" s="102">
        <v>173.7</v>
      </c>
      <c r="AL13" s="65">
        <v>200</v>
      </c>
      <c r="AM13" s="65">
        <f t="shared" si="3"/>
        <v>-26.300000000000011</v>
      </c>
      <c r="AN13" s="66">
        <f t="shared" si="4"/>
        <v>0</v>
      </c>
      <c r="AO13" s="67">
        <v>2</v>
      </c>
      <c r="AP13" s="67"/>
      <c r="AQ13" s="80">
        <f t="shared" si="5"/>
        <v>64.892499999999998</v>
      </c>
      <c r="AS13" s="48">
        <v>5</v>
      </c>
    </row>
    <row r="14" spans="1:45" ht="21.75" customHeight="1" x14ac:dyDescent="0.2">
      <c r="A14" s="96">
        <v>41</v>
      </c>
      <c r="B14" s="1"/>
      <c r="C14" s="96" t="s">
        <v>66</v>
      </c>
      <c r="F14" s="6" t="s">
        <v>96</v>
      </c>
      <c r="H14" s="47">
        <v>0.49305555555555503</v>
      </c>
      <c r="I14" s="59"/>
      <c r="J14" s="47">
        <v>0.53438657407407408</v>
      </c>
      <c r="K14" s="62"/>
      <c r="L14" s="61">
        <f t="shared" si="0"/>
        <v>4.1331018518519058E-2</v>
      </c>
      <c r="M14" s="63">
        <v>4.1666666666666664E-2</v>
      </c>
      <c r="N14" s="61">
        <f t="shared" si="1"/>
        <v>3.3564814814760618E-4</v>
      </c>
      <c r="O14" s="62"/>
      <c r="P14" s="64">
        <f t="shared" si="2"/>
        <v>-7.7500000000117062</v>
      </c>
      <c r="Q14" s="64">
        <f t="shared" si="6"/>
        <v>0</v>
      </c>
      <c r="R14" s="59"/>
      <c r="S14" s="102">
        <v>45.4</v>
      </c>
      <c r="T14" s="59">
        <v>0</v>
      </c>
      <c r="U14" s="59"/>
      <c r="V14" s="102">
        <v>52.91</v>
      </c>
      <c r="W14" s="59">
        <v>0</v>
      </c>
      <c r="X14" s="59"/>
      <c r="Y14" s="102">
        <v>49.09</v>
      </c>
      <c r="Z14" s="59">
        <v>0</v>
      </c>
      <c r="AA14" s="59"/>
      <c r="AB14" s="102">
        <v>45.56</v>
      </c>
      <c r="AC14" s="59">
        <v>0</v>
      </c>
      <c r="AD14" s="59"/>
      <c r="AE14" s="102">
        <v>62.07</v>
      </c>
      <c r="AF14" s="59">
        <v>0</v>
      </c>
      <c r="AG14" s="59"/>
      <c r="AH14" s="74">
        <v>0</v>
      </c>
      <c r="AI14" s="59"/>
      <c r="AJ14" s="59"/>
      <c r="AK14" s="102">
        <v>202.69</v>
      </c>
      <c r="AL14" s="65">
        <v>200</v>
      </c>
      <c r="AM14" s="65">
        <f t="shared" si="3"/>
        <v>2.6899999999999977</v>
      </c>
      <c r="AN14" s="66">
        <f t="shared" si="4"/>
        <v>1.3449999999999989</v>
      </c>
      <c r="AO14" s="67">
        <v>0</v>
      </c>
      <c r="AP14" s="67"/>
      <c r="AQ14" s="80">
        <f t="shared" si="5"/>
        <v>65.102499999999992</v>
      </c>
      <c r="AS14" s="48">
        <v>6</v>
      </c>
    </row>
    <row r="15" spans="1:45" ht="21.75" customHeight="1" x14ac:dyDescent="0.2">
      <c r="A15" s="96">
        <v>2045</v>
      </c>
      <c r="B15" s="1"/>
      <c r="C15" s="96" t="s">
        <v>49</v>
      </c>
      <c r="F15" s="6" t="s">
        <v>96</v>
      </c>
      <c r="H15" s="47">
        <v>0.42013888888888901</v>
      </c>
      <c r="I15" s="59"/>
      <c r="J15" s="47">
        <v>0.46175925925925926</v>
      </c>
      <c r="K15" s="62"/>
      <c r="L15" s="61">
        <f t="shared" si="0"/>
        <v>4.1620370370370252E-2</v>
      </c>
      <c r="M15" s="63">
        <v>4.1666666666666664E-2</v>
      </c>
      <c r="N15" s="61">
        <f t="shared" si="1"/>
        <v>4.6296296296412243E-5</v>
      </c>
      <c r="O15" s="62"/>
      <c r="P15" s="64">
        <f t="shared" si="2"/>
        <v>-13.999999999997495</v>
      </c>
      <c r="Q15" s="64">
        <f t="shared" si="6"/>
        <v>0</v>
      </c>
      <c r="R15" s="59"/>
      <c r="S15" s="102">
        <v>47.47</v>
      </c>
      <c r="T15" s="59">
        <v>0</v>
      </c>
      <c r="U15" s="59"/>
      <c r="V15" s="102">
        <v>62.16</v>
      </c>
      <c r="W15" s="59">
        <v>0</v>
      </c>
      <c r="X15" s="59"/>
      <c r="Y15" s="102">
        <v>57.53</v>
      </c>
      <c r="Z15" s="59">
        <v>0</v>
      </c>
      <c r="AA15" s="59"/>
      <c r="AB15" s="102">
        <v>55.91</v>
      </c>
      <c r="AC15" s="59">
        <v>0</v>
      </c>
      <c r="AD15" s="59"/>
      <c r="AE15" s="102">
        <v>75.87</v>
      </c>
      <c r="AF15" s="59">
        <v>0</v>
      </c>
      <c r="AG15" s="59"/>
      <c r="AH15" s="74">
        <v>0</v>
      </c>
      <c r="AI15" s="59"/>
      <c r="AJ15" s="59"/>
      <c r="AK15" s="102">
        <v>152.9</v>
      </c>
      <c r="AL15" s="65">
        <v>200</v>
      </c>
      <c r="AM15" s="65">
        <f t="shared" si="3"/>
        <v>-47.099999999999994</v>
      </c>
      <c r="AN15" s="66">
        <f t="shared" si="4"/>
        <v>0</v>
      </c>
      <c r="AO15" s="67">
        <v>4</v>
      </c>
      <c r="AP15" s="67"/>
      <c r="AQ15" s="80">
        <f t="shared" si="5"/>
        <v>78.734999999999999</v>
      </c>
      <c r="AS15" s="76">
        <v>7</v>
      </c>
    </row>
    <row r="16" spans="1:45" ht="21.75" customHeight="1" x14ac:dyDescent="0.2">
      <c r="A16" s="96">
        <v>20</v>
      </c>
      <c r="B16" s="1"/>
      <c r="C16" s="96" t="s">
        <v>60</v>
      </c>
      <c r="F16" s="6" t="s">
        <v>96</v>
      </c>
      <c r="H16" s="47">
        <v>0.51388888888888884</v>
      </c>
      <c r="I16" s="59"/>
      <c r="J16" s="47">
        <v>0.55555555555555558</v>
      </c>
      <c r="K16" s="62"/>
      <c r="L16" s="61">
        <f t="shared" si="0"/>
        <v>4.1666666666666741E-2</v>
      </c>
      <c r="M16" s="63">
        <v>4.1666666666666664E-2</v>
      </c>
      <c r="N16" s="61">
        <f t="shared" si="1"/>
        <v>7.6327832942979512E-17</v>
      </c>
      <c r="O16" s="62"/>
      <c r="P16" s="64">
        <f t="shared" si="2"/>
        <v>-14.999999999998352</v>
      </c>
      <c r="Q16" s="64">
        <f t="shared" si="6"/>
        <v>0</v>
      </c>
      <c r="R16" s="59"/>
      <c r="S16" s="102">
        <v>53.81</v>
      </c>
      <c r="T16" s="59">
        <v>0</v>
      </c>
      <c r="U16" s="59"/>
      <c r="V16" s="102">
        <v>53.75</v>
      </c>
      <c r="W16" s="59">
        <v>0</v>
      </c>
      <c r="X16" s="59"/>
      <c r="Y16" s="102">
        <v>58.31</v>
      </c>
      <c r="Z16" s="59">
        <v>0</v>
      </c>
      <c r="AA16" s="59"/>
      <c r="AB16" s="102">
        <v>67.319999999999993</v>
      </c>
      <c r="AC16" s="59">
        <v>20</v>
      </c>
      <c r="AD16" s="59"/>
      <c r="AE16" s="102">
        <v>67.180000000000007</v>
      </c>
      <c r="AF16" s="59">
        <v>0</v>
      </c>
      <c r="AG16" s="59"/>
      <c r="AH16" s="74">
        <v>0</v>
      </c>
      <c r="AI16" s="59"/>
      <c r="AJ16" s="59"/>
      <c r="AK16" s="102">
        <v>161.77000000000001</v>
      </c>
      <c r="AL16" s="65">
        <v>200</v>
      </c>
      <c r="AM16" s="65">
        <f t="shared" si="3"/>
        <v>-38.22999999999999</v>
      </c>
      <c r="AN16" s="66">
        <f t="shared" si="4"/>
        <v>0</v>
      </c>
      <c r="AO16" s="67">
        <v>6</v>
      </c>
      <c r="AP16" s="67"/>
      <c r="AQ16" s="80">
        <f t="shared" si="5"/>
        <v>101.0925</v>
      </c>
      <c r="AS16" s="48">
        <v>8</v>
      </c>
    </row>
    <row r="17" spans="1:45" ht="21.75" customHeight="1" x14ac:dyDescent="0.2">
      <c r="A17" s="96">
        <v>17</v>
      </c>
      <c r="B17" s="1"/>
      <c r="C17" s="96" t="s">
        <v>57</v>
      </c>
      <c r="F17" s="6" t="s">
        <v>96</v>
      </c>
      <c r="G17" s="56"/>
      <c r="H17" s="47">
        <v>0.46180555555555503</v>
      </c>
      <c r="I17" s="59"/>
      <c r="J17" s="47">
        <v>0.50314814814814812</v>
      </c>
      <c r="K17" s="62"/>
      <c r="L17" s="61">
        <f t="shared" si="0"/>
        <v>4.1342592592593097E-2</v>
      </c>
      <c r="M17" s="63">
        <v>4.1666666666666664E-2</v>
      </c>
      <c r="N17" s="61">
        <f t="shared" si="1"/>
        <v>3.2407407407356731E-4</v>
      </c>
      <c r="O17" s="62"/>
      <c r="P17" s="64">
        <f t="shared" si="2"/>
        <v>-8.0000000000109459</v>
      </c>
      <c r="Q17" s="64">
        <f t="shared" si="6"/>
        <v>0</v>
      </c>
      <c r="R17" s="59"/>
      <c r="S17" s="102">
        <v>44.25</v>
      </c>
      <c r="T17" s="59">
        <v>0</v>
      </c>
      <c r="U17" s="59"/>
      <c r="V17" s="102">
        <v>52.88</v>
      </c>
      <c r="W17" s="59">
        <v>0</v>
      </c>
      <c r="X17" s="59"/>
      <c r="Y17" s="102">
        <v>46.62</v>
      </c>
      <c r="Z17" s="59">
        <v>0</v>
      </c>
      <c r="AA17" s="59"/>
      <c r="AB17" s="102">
        <v>46.44</v>
      </c>
      <c r="AC17" s="59">
        <v>0</v>
      </c>
      <c r="AD17" s="59"/>
      <c r="AE17" s="102">
        <v>79.63</v>
      </c>
      <c r="AF17" s="59">
        <v>0</v>
      </c>
      <c r="AG17" s="59"/>
      <c r="AH17" s="74">
        <v>0</v>
      </c>
      <c r="AI17" s="59"/>
      <c r="AJ17" s="59"/>
      <c r="AK17" s="102" t="s">
        <v>100</v>
      </c>
      <c r="AL17" s="65">
        <v>200</v>
      </c>
      <c r="AM17" s="65" t="e">
        <f t="shared" si="3"/>
        <v>#VALUE!</v>
      </c>
      <c r="AN17" s="66" t="e">
        <f t="shared" si="4"/>
        <v>#VALUE!</v>
      </c>
      <c r="AO17" s="67"/>
      <c r="AP17" s="67"/>
      <c r="AQ17" s="80" t="e">
        <f t="shared" si="5"/>
        <v>#VALUE!</v>
      </c>
      <c r="AR17" s="49"/>
      <c r="AS17" s="48">
        <v>9</v>
      </c>
    </row>
  </sheetData>
  <mergeCells count="2">
    <mergeCell ref="P3:Q3"/>
    <mergeCell ref="P4:Q4"/>
  </mergeCells>
  <printOptions gridLines="1"/>
  <pageMargins left="0.7" right="0.7" top="0.75" bottom="0.75" header="0.3" footer="0.3"/>
  <pageSetup paperSize="9" scale="95" fitToWidth="0" pageOrder="overThenDown" orientation="landscape" horizontalDpi="300" verticalDpi="300" r:id="rId1"/>
  <headerFooter alignWithMargins="0">
    <oddHeader xml:space="preserve">&amp;CImpulsmarathon Chaam 
26-4-2026
</oddHeader>
    <oddFooter>&amp;L&amp;"Arial,Standaard"&amp;9Datum: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8C832-FEEE-4ACA-96F5-33826A71FCF0}">
  <dimension ref="A1:AS10"/>
  <sheetViews>
    <sheetView workbookViewId="0"/>
  </sheetViews>
  <sheetFormatPr defaultRowHeight="12.75" x14ac:dyDescent="0.2"/>
  <cols>
    <col min="1" max="1" width="5.25" style="91" customWidth="1"/>
    <col min="2" max="2" width="0.625" style="94" customWidth="1"/>
    <col min="3" max="3" width="15.75" style="91" customWidth="1"/>
    <col min="4" max="4" width="24" style="1" hidden="1" customWidth="1"/>
    <col min="5" max="5" width="2" style="1" hidden="1" customWidth="1"/>
    <col min="6" max="6" width="4.125" style="1" customWidth="1"/>
    <col min="7" max="7" width="0.5" style="1" customWidth="1"/>
    <col min="8" max="8" width="7.625" style="58" hidden="1" customWidth="1"/>
    <col min="9" max="9" width="1.125" style="2" hidden="1" customWidth="1"/>
    <col min="10" max="10" width="7.625" style="58" hidden="1" customWidth="1"/>
    <col min="11" max="11" width="1.125" style="2" hidden="1" customWidth="1"/>
    <col min="12" max="14" width="7.875" style="58" hidden="1" customWidth="1"/>
    <col min="15" max="15" width="1.125" style="2" hidden="1" customWidth="1"/>
    <col min="16" max="16" width="5.25" style="3" hidden="1" customWidth="1"/>
    <col min="17" max="17" width="5.25" style="3" customWidth="1"/>
    <col min="18" max="18" width="0.75" style="1" customWidth="1"/>
    <col min="19" max="19" width="5.75" style="97" customWidth="1"/>
    <col min="20" max="20" width="4.875" style="1" customWidth="1"/>
    <col min="21" max="21" width="0.375" style="1" customWidth="1"/>
    <col min="22" max="22" width="5.375" style="97" customWidth="1"/>
    <col min="23" max="23" width="4.75" style="1" customWidth="1"/>
    <col min="24" max="24" width="0.625" style="1" customWidth="1"/>
    <col min="25" max="25" width="6.625" style="97" customWidth="1"/>
    <col min="26" max="26" width="4.75" style="1" customWidth="1"/>
    <col min="27" max="27" width="0.625" style="1" customWidth="1"/>
    <col min="28" max="28" width="5.5" style="97" customWidth="1"/>
    <col min="29" max="29" width="4.5" style="1" customWidth="1"/>
    <col min="30" max="30" width="0.625" style="1" customWidth="1"/>
    <col min="31" max="31" width="5.75" style="97" customWidth="1"/>
    <col min="32" max="32" width="4.875" style="1" customWidth="1"/>
    <col min="33" max="33" width="0.625" style="1" customWidth="1"/>
    <col min="34" max="34" width="4.875" style="4" hidden="1" customWidth="1"/>
    <col min="35" max="35" width="4.875" style="1" hidden="1" customWidth="1"/>
    <col min="36" max="36" width="1.125" style="1" hidden="1" customWidth="1"/>
    <col min="37" max="37" width="5.75" style="97" bestFit="1" customWidth="1"/>
    <col min="38" max="38" width="8.125" style="5" customWidth="1"/>
    <col min="39" max="39" width="5.5" style="5" customWidth="1"/>
    <col min="40" max="40" width="5" style="6" customWidth="1"/>
    <col min="41" max="41" width="3.75" style="1" customWidth="1"/>
    <col min="42" max="42" width="0.625" style="1" customWidth="1"/>
    <col min="43" max="43" width="6.5" style="7" customWidth="1"/>
    <col min="44" max="44" width="0.375" style="7" customWidth="1"/>
    <col min="45" max="45" width="4.875" style="8" customWidth="1"/>
    <col min="46" max="16384" width="9" style="1"/>
  </cols>
  <sheetData>
    <row r="1" spans="1:45" ht="18.75" x14ac:dyDescent="0.3">
      <c r="A1" s="90"/>
      <c r="F1" s="95"/>
    </row>
    <row r="3" spans="1:45" x14ac:dyDescent="0.2">
      <c r="P3" s="123" t="s">
        <v>106</v>
      </c>
      <c r="Q3" s="123"/>
    </row>
    <row r="4" spans="1:45" x14ac:dyDescent="0.2">
      <c r="A4" s="92" t="s">
        <v>0</v>
      </c>
      <c r="C4" s="92" t="s">
        <v>1</v>
      </c>
      <c r="D4" s="9" t="s">
        <v>33</v>
      </c>
      <c r="E4" s="9" t="s">
        <v>34</v>
      </c>
      <c r="F4" s="10"/>
      <c r="G4" s="11"/>
      <c r="H4" s="12"/>
      <c r="I4" s="14" t="s">
        <v>2</v>
      </c>
      <c r="J4" s="14"/>
      <c r="K4" s="15"/>
      <c r="L4" s="16" t="s">
        <v>3</v>
      </c>
      <c r="M4" s="16" t="s">
        <v>4</v>
      </c>
      <c r="N4" s="16" t="s">
        <v>5</v>
      </c>
      <c r="O4" s="13"/>
      <c r="P4" s="123" t="s">
        <v>107</v>
      </c>
      <c r="Q4" s="123"/>
      <c r="R4" s="10"/>
      <c r="S4" s="98"/>
      <c r="T4" s="17" t="s">
        <v>6</v>
      </c>
      <c r="U4" s="18"/>
      <c r="V4" s="103"/>
      <c r="W4" s="17" t="s">
        <v>7</v>
      </c>
      <c r="X4" s="10"/>
      <c r="Y4" s="103"/>
      <c r="Z4" s="17" t="s">
        <v>8</v>
      </c>
      <c r="AA4" s="10"/>
      <c r="AB4" s="103"/>
      <c r="AC4" s="17" t="s">
        <v>9</v>
      </c>
      <c r="AD4" s="10"/>
      <c r="AE4" s="103"/>
      <c r="AF4" s="17" t="s">
        <v>10</v>
      </c>
      <c r="AG4" s="72"/>
      <c r="AH4" s="19"/>
      <c r="AI4" s="17" t="s">
        <v>35</v>
      </c>
      <c r="AJ4" s="10"/>
      <c r="AK4" s="104"/>
      <c r="AL4" s="20"/>
      <c r="AM4" s="14" t="s">
        <v>11</v>
      </c>
      <c r="AN4" s="14"/>
      <c r="AO4" s="21"/>
      <c r="AP4" s="10"/>
      <c r="AQ4" s="22" t="s">
        <v>12</v>
      </c>
      <c r="AR4" s="23"/>
      <c r="AS4" s="24" t="s">
        <v>13</v>
      </c>
    </row>
    <row r="5" spans="1:45" x14ac:dyDescent="0.2">
      <c r="A5" s="92"/>
      <c r="C5" s="92"/>
      <c r="D5" s="10"/>
      <c r="E5" s="10"/>
      <c r="F5" s="10"/>
      <c r="G5" s="10"/>
      <c r="H5" s="25"/>
      <c r="I5" s="26"/>
      <c r="J5" s="25"/>
      <c r="K5" s="26"/>
      <c r="L5" s="25" t="s">
        <v>14</v>
      </c>
      <c r="M5" s="25" t="s">
        <v>15</v>
      </c>
      <c r="N5" s="25" t="s">
        <v>16</v>
      </c>
      <c r="O5" s="27"/>
      <c r="P5" s="28" t="s">
        <v>17</v>
      </c>
      <c r="Q5" s="35" t="s">
        <v>18</v>
      </c>
      <c r="R5" s="10"/>
      <c r="S5" s="99" t="s">
        <v>15</v>
      </c>
      <c r="T5" s="30" t="s">
        <v>19</v>
      </c>
      <c r="U5" s="18"/>
      <c r="V5" s="99" t="s">
        <v>15</v>
      </c>
      <c r="W5" s="30" t="s">
        <v>19</v>
      </c>
      <c r="X5" s="10"/>
      <c r="Y5" s="99" t="s">
        <v>15</v>
      </c>
      <c r="Z5" s="30" t="s">
        <v>19</v>
      </c>
      <c r="AA5" s="10"/>
      <c r="AB5" s="99" t="s">
        <v>15</v>
      </c>
      <c r="AC5" s="30" t="s">
        <v>19</v>
      </c>
      <c r="AD5" s="10"/>
      <c r="AE5" s="99" t="s">
        <v>15</v>
      </c>
      <c r="AF5" s="30" t="s">
        <v>19</v>
      </c>
      <c r="AG5" s="18"/>
      <c r="AH5" s="29" t="s">
        <v>15</v>
      </c>
      <c r="AI5" s="30" t="s">
        <v>19</v>
      </c>
      <c r="AJ5" s="10"/>
      <c r="AK5" s="105" t="s">
        <v>20</v>
      </c>
      <c r="AL5" s="31" t="s">
        <v>21</v>
      </c>
      <c r="AM5" s="31" t="s">
        <v>22</v>
      </c>
      <c r="AN5" s="32" t="s">
        <v>23</v>
      </c>
      <c r="AO5" s="30" t="s">
        <v>24</v>
      </c>
      <c r="AP5" s="10"/>
      <c r="AQ5" s="33" t="s">
        <v>24</v>
      </c>
      <c r="AR5" s="23"/>
      <c r="AS5" s="34" t="s">
        <v>25</v>
      </c>
    </row>
    <row r="6" spans="1:45" x14ac:dyDescent="0.2">
      <c r="A6" s="92"/>
      <c r="C6" s="92"/>
      <c r="D6" s="10"/>
      <c r="E6" s="10"/>
      <c r="F6" s="10"/>
      <c r="G6" s="10"/>
      <c r="H6" s="32" t="s">
        <v>26</v>
      </c>
      <c r="I6" s="26"/>
      <c r="J6" s="32" t="s">
        <v>27</v>
      </c>
      <c r="K6" s="26"/>
      <c r="L6" s="25"/>
      <c r="M6" s="25"/>
      <c r="N6" s="25"/>
      <c r="O6" s="27"/>
      <c r="P6" s="28"/>
      <c r="Q6" s="35" t="s">
        <v>24</v>
      </c>
      <c r="R6" s="10"/>
      <c r="S6" s="100"/>
      <c r="T6" s="37" t="s">
        <v>28</v>
      </c>
      <c r="U6" s="18"/>
      <c r="V6" s="100"/>
      <c r="W6" s="37" t="s">
        <v>28</v>
      </c>
      <c r="X6" s="10"/>
      <c r="Y6" s="100"/>
      <c r="Z6" s="37" t="s">
        <v>28</v>
      </c>
      <c r="AA6" s="10"/>
      <c r="AB6" s="100"/>
      <c r="AC6" s="37" t="s">
        <v>28</v>
      </c>
      <c r="AD6" s="10"/>
      <c r="AE6" s="100"/>
      <c r="AF6" s="37" t="s">
        <v>28</v>
      </c>
      <c r="AG6" s="18"/>
      <c r="AH6" s="36"/>
      <c r="AI6" s="37" t="s">
        <v>28</v>
      </c>
      <c r="AJ6" s="10"/>
      <c r="AK6" s="106" t="s">
        <v>29</v>
      </c>
      <c r="AL6" s="31" t="s">
        <v>15</v>
      </c>
      <c r="AM6" s="31" t="s">
        <v>16</v>
      </c>
      <c r="AN6" s="38" t="s">
        <v>24</v>
      </c>
      <c r="AO6" s="39" t="s">
        <v>28</v>
      </c>
      <c r="AP6" s="10"/>
      <c r="AQ6" s="33" t="s">
        <v>30</v>
      </c>
      <c r="AR6" s="23"/>
      <c r="AS6" s="34"/>
    </row>
    <row r="7" spans="1:45" x14ac:dyDescent="0.2">
      <c r="A7" s="92"/>
      <c r="C7" s="92"/>
      <c r="D7" s="10"/>
      <c r="E7" s="10"/>
      <c r="F7" s="10"/>
      <c r="G7" s="10"/>
      <c r="H7" s="40" t="s">
        <v>15</v>
      </c>
      <c r="I7" s="26"/>
      <c r="J7" s="40" t="s">
        <v>15</v>
      </c>
      <c r="K7" s="26"/>
      <c r="L7" s="25"/>
      <c r="M7" s="25"/>
      <c r="N7" s="25"/>
      <c r="O7" s="27"/>
      <c r="P7" s="28"/>
      <c r="Q7" s="41" t="s">
        <v>30</v>
      </c>
      <c r="R7" s="10"/>
      <c r="S7" s="101"/>
      <c r="T7" s="43" t="s">
        <v>31</v>
      </c>
      <c r="U7" s="18"/>
      <c r="V7" s="101"/>
      <c r="W7" s="43" t="s">
        <v>31</v>
      </c>
      <c r="X7" s="10"/>
      <c r="Y7" s="101"/>
      <c r="Z7" s="43" t="s">
        <v>31</v>
      </c>
      <c r="AA7" s="10"/>
      <c r="AB7" s="101"/>
      <c r="AC7" s="43" t="s">
        <v>31</v>
      </c>
      <c r="AD7" s="10"/>
      <c r="AE7" s="101"/>
      <c r="AF7" s="43" t="s">
        <v>31</v>
      </c>
      <c r="AG7" s="18"/>
      <c r="AH7" s="42"/>
      <c r="AI7" s="43" t="s">
        <v>31</v>
      </c>
      <c r="AJ7" s="10"/>
      <c r="AK7" s="107" t="s">
        <v>15</v>
      </c>
      <c r="AL7" s="31"/>
      <c r="AM7" s="31"/>
      <c r="AN7" s="40" t="s">
        <v>30</v>
      </c>
      <c r="AO7" s="44" t="s">
        <v>31</v>
      </c>
      <c r="AP7" s="10"/>
      <c r="AQ7" s="45"/>
      <c r="AR7" s="23"/>
      <c r="AS7" s="46"/>
    </row>
    <row r="8" spans="1:45" x14ac:dyDescent="0.2">
      <c r="B8" s="1"/>
    </row>
    <row r="9" spans="1:45" ht="22.5" customHeight="1" x14ac:dyDescent="0.25">
      <c r="A9" s="93">
        <v>4212</v>
      </c>
      <c r="B9" s="1"/>
      <c r="C9" s="96" t="s">
        <v>50</v>
      </c>
      <c r="F9" s="6" t="s">
        <v>92</v>
      </c>
      <c r="H9" s="47">
        <v>0.42708333333333331</v>
      </c>
      <c r="J9" s="47">
        <v>0.46870370370370368</v>
      </c>
      <c r="K9" s="62"/>
      <c r="L9" s="61">
        <f>J9-H9</f>
        <v>4.1620370370370363E-2</v>
      </c>
      <c r="M9" s="63">
        <v>4.1666666666666664E-2</v>
      </c>
      <c r="N9" s="61">
        <f>ABS(L9-M9)</f>
        <v>4.629629629630122E-5</v>
      </c>
      <c r="O9" s="62"/>
      <c r="P9" s="64">
        <f>(N9*24*60*60-60)*0.25</f>
        <v>-13.999999999999893</v>
      </c>
      <c r="Q9" s="64">
        <f>IF((P9&lt;0),0,P9)</f>
        <v>0</v>
      </c>
      <c r="R9" s="59"/>
      <c r="S9" s="102">
        <v>58.84</v>
      </c>
      <c r="T9" s="59">
        <v>0</v>
      </c>
      <c r="U9" s="59"/>
      <c r="V9" s="102">
        <v>69.099999999999994</v>
      </c>
      <c r="W9" s="59">
        <v>0</v>
      </c>
      <c r="X9" s="59"/>
      <c r="Y9" s="102">
        <v>68.25</v>
      </c>
      <c r="Z9" s="59">
        <v>2</v>
      </c>
      <c r="AA9" s="59"/>
      <c r="AB9" s="102">
        <v>57.27</v>
      </c>
      <c r="AC9" s="59">
        <v>0</v>
      </c>
      <c r="AD9" s="59"/>
      <c r="AE9" s="102">
        <v>77.150000000000006</v>
      </c>
      <c r="AF9" s="59">
        <v>0</v>
      </c>
      <c r="AG9" s="59"/>
      <c r="AH9" s="74">
        <v>0</v>
      </c>
      <c r="AI9" s="59"/>
      <c r="AJ9" s="59"/>
      <c r="AK9" s="102">
        <v>185.76</v>
      </c>
      <c r="AL9" s="65">
        <v>200</v>
      </c>
      <c r="AM9" s="65">
        <f>AK9-AL9</f>
        <v>-14.240000000000009</v>
      </c>
      <c r="AN9" s="66">
        <f>IF(AM9&lt;0,0*AK9,0*AL9+0.5*AM9)</f>
        <v>0</v>
      </c>
      <c r="AO9" s="67">
        <v>6</v>
      </c>
      <c r="AP9" s="67"/>
      <c r="AQ9" s="80">
        <f>Q9+(S9*0.25+T9)+(V9*0.25+W9)+(Y9*0.25+Z9)+(AB9*0.25+AC9)+(AE9*0.25+AF9)+(AH9*0.25+AI9)+AN9+AO9</f>
        <v>90.652500000000003</v>
      </c>
      <c r="AS9" s="118">
        <v>1</v>
      </c>
    </row>
    <row r="10" spans="1:45" ht="22.5" customHeight="1" x14ac:dyDescent="0.2">
      <c r="A10" s="96">
        <v>3561</v>
      </c>
      <c r="B10" s="1"/>
      <c r="C10" s="93" t="s">
        <v>82</v>
      </c>
      <c r="F10" s="6" t="s">
        <v>92</v>
      </c>
      <c r="H10" s="47">
        <v>0.56597222222222199</v>
      </c>
      <c r="I10" s="59"/>
      <c r="J10" s="47">
        <v>0.60763888888888895</v>
      </c>
      <c r="K10" s="62"/>
      <c r="L10" s="61">
        <f>J10-H10</f>
        <v>4.1666666666666963E-2</v>
      </c>
      <c r="M10" s="63">
        <v>4.1666666666666664E-2</v>
      </c>
      <c r="N10" s="61">
        <f>ABS(L10-M10)</f>
        <v>2.9837243786801082E-16</v>
      </c>
      <c r="O10" s="62"/>
      <c r="P10" s="64">
        <f>(N10*24*60*60-60)*0.25</f>
        <v>-14.999999999993555</v>
      </c>
      <c r="Q10" s="64">
        <f>IF((P10&lt;0),0,P10)</f>
        <v>0</v>
      </c>
      <c r="R10" s="59"/>
      <c r="S10" s="102">
        <v>56</v>
      </c>
      <c r="T10" s="59">
        <v>0</v>
      </c>
      <c r="U10" s="59"/>
      <c r="V10" s="102">
        <v>76.16</v>
      </c>
      <c r="W10" s="59">
        <v>0</v>
      </c>
      <c r="X10" s="59"/>
      <c r="Y10" s="102">
        <v>122.16</v>
      </c>
      <c r="Z10" s="59">
        <v>22</v>
      </c>
      <c r="AA10" s="59"/>
      <c r="AB10" s="102">
        <v>70.150000000000006</v>
      </c>
      <c r="AC10" s="59">
        <v>0</v>
      </c>
      <c r="AD10" s="59"/>
      <c r="AE10" s="102">
        <v>94.59</v>
      </c>
      <c r="AF10" s="59">
        <v>30</v>
      </c>
      <c r="AG10" s="59"/>
      <c r="AH10" s="74">
        <v>0</v>
      </c>
      <c r="AI10" s="59"/>
      <c r="AJ10" s="59"/>
      <c r="AK10" s="102">
        <v>186.5</v>
      </c>
      <c r="AL10" s="65">
        <v>200</v>
      </c>
      <c r="AM10" s="65">
        <f>AK10-AL10</f>
        <v>-13.5</v>
      </c>
      <c r="AN10" s="66">
        <f>IF(AM10&lt;0,0*AK10,0*AL10+0.5*AM10)</f>
        <v>0</v>
      </c>
      <c r="AO10" s="67">
        <v>8</v>
      </c>
      <c r="AP10" s="67"/>
      <c r="AQ10" s="80">
        <f>Q10+(S10*0.25+T10)+(V10*0.25+W10)+(Y10*0.25+Z10)+(AB10*0.25+AC10)+(AE10*0.25+AF10)+(AH10*0.25+AI10)+AN10+AO10</f>
        <v>164.76500000000001</v>
      </c>
      <c r="AS10" s="48">
        <v>2</v>
      </c>
    </row>
  </sheetData>
  <mergeCells count="2">
    <mergeCell ref="P3:Q3"/>
    <mergeCell ref="P4:Q4"/>
  </mergeCells>
  <printOptions gridLines="1"/>
  <pageMargins left="0.7" right="0.7" top="0.75" bottom="0.75" header="0.3" footer="0.3"/>
  <pageSetup paperSize="9" scale="95" fitToWidth="0" pageOrder="overThenDown" orientation="landscape" horizontalDpi="300" verticalDpi="300" r:id="rId1"/>
  <headerFooter alignWithMargins="0">
    <oddHeader xml:space="preserve">&amp;CImpulsmarathon Chaam 
26-4-2026
</oddHeader>
    <oddFooter>&amp;L&amp;"Arial,Standaard"&amp;9Datum: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61273-21DE-4F81-A86F-00309029206F}">
  <dimension ref="A1:AS22"/>
  <sheetViews>
    <sheetView workbookViewId="0"/>
  </sheetViews>
  <sheetFormatPr defaultRowHeight="12.75" x14ac:dyDescent="0.2"/>
  <cols>
    <col min="1" max="1" width="4.75" style="91" customWidth="1"/>
    <col min="2" max="2" width="0.625" style="94" customWidth="1"/>
    <col min="3" max="3" width="18.625" style="91" bestFit="1" customWidth="1"/>
    <col min="4" max="4" width="24" style="1" hidden="1" customWidth="1"/>
    <col min="5" max="5" width="2" style="1" hidden="1" customWidth="1"/>
    <col min="6" max="6" width="4.125" style="1" customWidth="1"/>
    <col min="7" max="7" width="0.5" style="1" customWidth="1"/>
    <col min="8" max="8" width="7.625" style="58" hidden="1" customWidth="1"/>
    <col min="9" max="9" width="1.125" style="2" hidden="1" customWidth="1"/>
    <col min="10" max="10" width="7.625" style="58" hidden="1" customWidth="1"/>
    <col min="11" max="11" width="1.125" style="2" hidden="1" customWidth="1"/>
    <col min="12" max="14" width="7.875" style="58" hidden="1" customWidth="1"/>
    <col min="15" max="15" width="1.125" style="2" hidden="1" customWidth="1"/>
    <col min="16" max="16" width="5.25" style="3" hidden="1" customWidth="1"/>
    <col min="17" max="17" width="5.25" style="3" customWidth="1"/>
    <col min="18" max="18" width="0.75" style="1" customWidth="1"/>
    <col min="19" max="19" width="5.75" style="97" customWidth="1"/>
    <col min="20" max="20" width="4.875" style="1" customWidth="1"/>
    <col min="21" max="21" width="0.375" style="1" customWidth="1"/>
    <col min="22" max="22" width="5.75" style="97" customWidth="1"/>
    <col min="23" max="23" width="4.75" style="1" customWidth="1"/>
    <col min="24" max="24" width="0.625" style="1" customWidth="1"/>
    <col min="25" max="25" width="5.625" style="97" customWidth="1"/>
    <col min="26" max="26" width="4.75" style="1" customWidth="1"/>
    <col min="27" max="27" width="0.625" style="1" customWidth="1"/>
    <col min="28" max="28" width="5.5" style="97" customWidth="1"/>
    <col min="29" max="29" width="4.5" style="1" customWidth="1"/>
    <col min="30" max="30" width="0.625" style="1" customWidth="1"/>
    <col min="31" max="31" width="5.75" style="97" customWidth="1"/>
    <col min="32" max="32" width="4.875" style="1" customWidth="1"/>
    <col min="33" max="33" width="0.625" style="1" customWidth="1"/>
    <col min="34" max="34" width="4.875" style="4" hidden="1" customWidth="1"/>
    <col min="35" max="35" width="4.875" style="1" hidden="1" customWidth="1"/>
    <col min="36" max="36" width="1.125" style="1" hidden="1" customWidth="1"/>
    <col min="37" max="37" width="5.75" style="97" bestFit="1" customWidth="1"/>
    <col min="38" max="38" width="8.125" style="5" customWidth="1"/>
    <col min="39" max="39" width="5.5" style="5" customWidth="1"/>
    <col min="40" max="40" width="5" style="6" customWidth="1"/>
    <col min="41" max="41" width="3.75" style="1" customWidth="1"/>
    <col min="42" max="42" width="0.625" style="1" customWidth="1"/>
    <col min="43" max="43" width="6.5" style="7" customWidth="1"/>
    <col min="44" max="44" width="0.375" style="7" customWidth="1"/>
    <col min="45" max="45" width="4.875" style="8" customWidth="1"/>
    <col min="46" max="16384" width="9" style="1"/>
  </cols>
  <sheetData>
    <row r="1" spans="1:45" ht="18.75" x14ac:dyDescent="0.3">
      <c r="A1" s="90"/>
      <c r="F1" s="95"/>
    </row>
    <row r="3" spans="1:45" x14ac:dyDescent="0.2">
      <c r="P3" s="123" t="s">
        <v>106</v>
      </c>
      <c r="Q3" s="123"/>
    </row>
    <row r="4" spans="1:45" x14ac:dyDescent="0.2">
      <c r="A4" s="92" t="s">
        <v>0</v>
      </c>
      <c r="C4" s="92" t="s">
        <v>1</v>
      </c>
      <c r="D4" s="9" t="s">
        <v>33</v>
      </c>
      <c r="E4" s="9" t="s">
        <v>34</v>
      </c>
      <c r="F4" s="10"/>
      <c r="G4" s="11"/>
      <c r="H4" s="12"/>
      <c r="I4" s="14" t="s">
        <v>2</v>
      </c>
      <c r="J4" s="14"/>
      <c r="K4" s="15"/>
      <c r="L4" s="16" t="s">
        <v>3</v>
      </c>
      <c r="M4" s="16" t="s">
        <v>4</v>
      </c>
      <c r="N4" s="16" t="s">
        <v>5</v>
      </c>
      <c r="O4" s="13"/>
      <c r="P4" s="123" t="s">
        <v>107</v>
      </c>
      <c r="Q4" s="123"/>
      <c r="R4" s="10"/>
      <c r="S4" s="98"/>
      <c r="T4" s="17" t="s">
        <v>6</v>
      </c>
      <c r="U4" s="18"/>
      <c r="V4" s="103"/>
      <c r="W4" s="17" t="s">
        <v>7</v>
      </c>
      <c r="X4" s="10"/>
      <c r="Y4" s="103"/>
      <c r="Z4" s="17" t="s">
        <v>8</v>
      </c>
      <c r="AA4" s="10"/>
      <c r="AB4" s="103"/>
      <c r="AC4" s="17" t="s">
        <v>9</v>
      </c>
      <c r="AD4" s="10"/>
      <c r="AE4" s="103"/>
      <c r="AF4" s="17" t="s">
        <v>10</v>
      </c>
      <c r="AG4" s="72"/>
      <c r="AH4" s="19"/>
      <c r="AI4" s="17" t="s">
        <v>35</v>
      </c>
      <c r="AJ4" s="10"/>
      <c r="AK4" s="104"/>
      <c r="AL4" s="20"/>
      <c r="AM4" s="14" t="s">
        <v>11</v>
      </c>
      <c r="AN4" s="14"/>
      <c r="AO4" s="21"/>
      <c r="AP4" s="10"/>
      <c r="AQ4" s="22" t="s">
        <v>12</v>
      </c>
      <c r="AR4" s="23"/>
      <c r="AS4" s="24" t="s">
        <v>13</v>
      </c>
    </row>
    <row r="5" spans="1:45" x14ac:dyDescent="0.2">
      <c r="A5" s="92"/>
      <c r="C5" s="92"/>
      <c r="D5" s="10"/>
      <c r="E5" s="10"/>
      <c r="F5" s="10"/>
      <c r="G5" s="10"/>
      <c r="H5" s="25"/>
      <c r="I5" s="26"/>
      <c r="J5" s="25"/>
      <c r="K5" s="26"/>
      <c r="L5" s="25" t="s">
        <v>14</v>
      </c>
      <c r="M5" s="25" t="s">
        <v>15</v>
      </c>
      <c r="N5" s="25" t="s">
        <v>16</v>
      </c>
      <c r="O5" s="27"/>
      <c r="P5" s="28" t="s">
        <v>17</v>
      </c>
      <c r="Q5" s="35" t="s">
        <v>18</v>
      </c>
      <c r="R5" s="10"/>
      <c r="S5" s="99" t="s">
        <v>15</v>
      </c>
      <c r="T5" s="30" t="s">
        <v>19</v>
      </c>
      <c r="U5" s="18"/>
      <c r="V5" s="99" t="s">
        <v>15</v>
      </c>
      <c r="W5" s="30" t="s">
        <v>19</v>
      </c>
      <c r="X5" s="10"/>
      <c r="Y5" s="99" t="s">
        <v>15</v>
      </c>
      <c r="Z5" s="30" t="s">
        <v>19</v>
      </c>
      <c r="AA5" s="10"/>
      <c r="AB5" s="99" t="s">
        <v>15</v>
      </c>
      <c r="AC5" s="30" t="s">
        <v>19</v>
      </c>
      <c r="AD5" s="10"/>
      <c r="AE5" s="99" t="s">
        <v>15</v>
      </c>
      <c r="AF5" s="30" t="s">
        <v>19</v>
      </c>
      <c r="AG5" s="18"/>
      <c r="AH5" s="29" t="s">
        <v>15</v>
      </c>
      <c r="AI5" s="30" t="s">
        <v>19</v>
      </c>
      <c r="AJ5" s="10"/>
      <c r="AK5" s="105" t="s">
        <v>20</v>
      </c>
      <c r="AL5" s="31" t="s">
        <v>21</v>
      </c>
      <c r="AM5" s="31" t="s">
        <v>22</v>
      </c>
      <c r="AN5" s="32" t="s">
        <v>23</v>
      </c>
      <c r="AO5" s="30" t="s">
        <v>24</v>
      </c>
      <c r="AP5" s="10"/>
      <c r="AQ5" s="33" t="s">
        <v>24</v>
      </c>
      <c r="AR5" s="23"/>
      <c r="AS5" s="34" t="s">
        <v>25</v>
      </c>
    </row>
    <row r="6" spans="1:45" x14ac:dyDescent="0.2">
      <c r="A6" s="92"/>
      <c r="C6" s="92"/>
      <c r="D6" s="10"/>
      <c r="E6" s="10"/>
      <c r="F6" s="10"/>
      <c r="G6" s="10"/>
      <c r="H6" s="32" t="s">
        <v>26</v>
      </c>
      <c r="I6" s="26"/>
      <c r="J6" s="32" t="s">
        <v>27</v>
      </c>
      <c r="K6" s="26"/>
      <c r="L6" s="25"/>
      <c r="M6" s="25"/>
      <c r="N6" s="25"/>
      <c r="O6" s="27"/>
      <c r="P6" s="28"/>
      <c r="Q6" s="35" t="s">
        <v>24</v>
      </c>
      <c r="R6" s="10"/>
      <c r="S6" s="100"/>
      <c r="T6" s="37" t="s">
        <v>28</v>
      </c>
      <c r="U6" s="18"/>
      <c r="V6" s="100"/>
      <c r="W6" s="37" t="s">
        <v>28</v>
      </c>
      <c r="X6" s="10"/>
      <c r="Y6" s="100"/>
      <c r="Z6" s="37" t="s">
        <v>28</v>
      </c>
      <c r="AA6" s="10"/>
      <c r="AB6" s="100"/>
      <c r="AC6" s="37" t="s">
        <v>28</v>
      </c>
      <c r="AD6" s="10"/>
      <c r="AE6" s="100"/>
      <c r="AF6" s="37" t="s">
        <v>28</v>
      </c>
      <c r="AG6" s="18"/>
      <c r="AH6" s="36"/>
      <c r="AI6" s="37" t="s">
        <v>28</v>
      </c>
      <c r="AJ6" s="10"/>
      <c r="AK6" s="106" t="s">
        <v>29</v>
      </c>
      <c r="AL6" s="31" t="s">
        <v>15</v>
      </c>
      <c r="AM6" s="31" t="s">
        <v>16</v>
      </c>
      <c r="AN6" s="38" t="s">
        <v>24</v>
      </c>
      <c r="AO6" s="39" t="s">
        <v>28</v>
      </c>
      <c r="AP6" s="10"/>
      <c r="AQ6" s="33" t="s">
        <v>30</v>
      </c>
      <c r="AR6" s="23"/>
      <c r="AS6" s="34"/>
    </row>
    <row r="7" spans="1:45" x14ac:dyDescent="0.2">
      <c r="A7" s="92"/>
      <c r="C7" s="92"/>
      <c r="D7" s="10"/>
      <c r="E7" s="10"/>
      <c r="F7" s="10"/>
      <c r="G7" s="10"/>
      <c r="H7" s="40" t="s">
        <v>15</v>
      </c>
      <c r="I7" s="26"/>
      <c r="J7" s="40" t="s">
        <v>15</v>
      </c>
      <c r="K7" s="26"/>
      <c r="L7" s="25"/>
      <c r="M7" s="25"/>
      <c r="N7" s="25"/>
      <c r="O7" s="27"/>
      <c r="P7" s="28"/>
      <c r="Q7" s="41" t="s">
        <v>30</v>
      </c>
      <c r="R7" s="10"/>
      <c r="S7" s="101"/>
      <c r="T7" s="43" t="s">
        <v>31</v>
      </c>
      <c r="U7" s="18"/>
      <c r="V7" s="101"/>
      <c r="W7" s="43" t="s">
        <v>31</v>
      </c>
      <c r="X7" s="10"/>
      <c r="Y7" s="101"/>
      <c r="Z7" s="43" t="s">
        <v>31</v>
      </c>
      <c r="AA7" s="10"/>
      <c r="AB7" s="101"/>
      <c r="AC7" s="43" t="s">
        <v>31</v>
      </c>
      <c r="AD7" s="10"/>
      <c r="AE7" s="101"/>
      <c r="AF7" s="43" t="s">
        <v>31</v>
      </c>
      <c r="AG7" s="18"/>
      <c r="AH7" s="42"/>
      <c r="AI7" s="43" t="s">
        <v>31</v>
      </c>
      <c r="AJ7" s="10"/>
      <c r="AK7" s="107" t="s">
        <v>15</v>
      </c>
      <c r="AL7" s="31"/>
      <c r="AM7" s="31"/>
      <c r="AN7" s="40" t="s">
        <v>30</v>
      </c>
      <c r="AO7" s="44" t="s">
        <v>31</v>
      </c>
      <c r="AP7" s="10"/>
      <c r="AQ7" s="45"/>
      <c r="AR7" s="23"/>
      <c r="AS7" s="46"/>
    </row>
    <row r="8" spans="1:45" x14ac:dyDescent="0.2">
      <c r="B8" s="1"/>
    </row>
    <row r="9" spans="1:45" ht="21" customHeight="1" x14ac:dyDescent="0.25">
      <c r="A9" s="93">
        <v>3910</v>
      </c>
      <c r="B9" s="1"/>
      <c r="C9" s="96" t="s">
        <v>74</v>
      </c>
      <c r="F9" s="6" t="s">
        <v>95</v>
      </c>
      <c r="G9" s="56"/>
      <c r="H9" s="47">
        <v>0.53819444444444398</v>
      </c>
      <c r="I9" s="59"/>
      <c r="J9" s="47">
        <v>0.57986111111111105</v>
      </c>
      <c r="K9" s="62"/>
      <c r="L9" s="61">
        <f t="shared" ref="L9:L22" si="0">J9-H9</f>
        <v>4.1666666666667074E-2</v>
      </c>
      <c r="M9" s="63">
        <v>4.1666666666666664E-2</v>
      </c>
      <c r="N9" s="61">
        <f t="shared" ref="N9:N22" si="1">ABS(L9-M9)</f>
        <v>4.0939474033052647E-16</v>
      </c>
      <c r="O9" s="62"/>
      <c r="P9" s="64">
        <f t="shared" ref="P9:P22" si="2">(N9*24*60*60-60)*0.25</f>
        <v>-14.999999999991157</v>
      </c>
      <c r="Q9" s="64">
        <f>IF((P9&lt;0),0,P9)</f>
        <v>0</v>
      </c>
      <c r="R9" s="59"/>
      <c r="S9" s="102">
        <v>35.35</v>
      </c>
      <c r="T9" s="59">
        <v>0</v>
      </c>
      <c r="U9" s="59"/>
      <c r="V9" s="102">
        <v>41.31</v>
      </c>
      <c r="W9" s="59">
        <v>0</v>
      </c>
      <c r="X9" s="59"/>
      <c r="Y9" s="102">
        <v>38.06</v>
      </c>
      <c r="Z9" s="59">
        <v>0</v>
      </c>
      <c r="AA9" s="59"/>
      <c r="AB9" s="102">
        <v>37.75</v>
      </c>
      <c r="AC9" s="59">
        <v>0</v>
      </c>
      <c r="AD9" s="59"/>
      <c r="AE9" s="102">
        <v>55.31</v>
      </c>
      <c r="AF9" s="59">
        <v>0</v>
      </c>
      <c r="AG9" s="59"/>
      <c r="AH9" s="74">
        <v>0</v>
      </c>
      <c r="AI9" s="59"/>
      <c r="AJ9" s="59"/>
      <c r="AK9" s="102">
        <v>145.05000000000001</v>
      </c>
      <c r="AL9" s="65">
        <v>200</v>
      </c>
      <c r="AM9" s="65">
        <f t="shared" ref="AM9:AM22" si="3">AK9-AL9</f>
        <v>-54.949999999999989</v>
      </c>
      <c r="AN9" s="66">
        <f t="shared" ref="AN9:AN22" si="4">IF(AM9&lt;0,0*AK9,0*AL9+0.5*AM9)</f>
        <v>0</v>
      </c>
      <c r="AO9" s="67">
        <v>0</v>
      </c>
      <c r="AP9" s="67"/>
      <c r="AQ9" s="80">
        <f t="shared" ref="AQ9:AQ22" si="5">Q9+(S9*0.25+T9)+(V9*0.25+W9)+(Y9*0.25+Z9)+(AB9*0.25+AC9)+(AE9*0.25+AF9)+(AH9*0.25+AI9)+AN9+AO9</f>
        <v>51.945</v>
      </c>
      <c r="AR9" s="49"/>
      <c r="AS9" s="119">
        <v>1</v>
      </c>
    </row>
    <row r="10" spans="1:45" s="59" customFormat="1" ht="21" customHeight="1" x14ac:dyDescent="0.25">
      <c r="A10" s="96">
        <v>10</v>
      </c>
      <c r="C10" s="96" t="s">
        <v>43</v>
      </c>
      <c r="F10" s="6" t="s">
        <v>95</v>
      </c>
      <c r="G10" s="60"/>
      <c r="H10" s="47">
        <v>0.39930555555555602</v>
      </c>
      <c r="J10" s="47">
        <v>0.44188657407407406</v>
      </c>
      <c r="K10" s="62"/>
      <c r="L10" s="61">
        <f t="shared" si="0"/>
        <v>4.2581018518518032E-2</v>
      </c>
      <c r="M10" s="63">
        <v>4.1666666666666664E-2</v>
      </c>
      <c r="N10" s="61">
        <f t="shared" si="1"/>
        <v>9.1435185185136797E-4</v>
      </c>
      <c r="O10" s="62"/>
      <c r="P10" s="64">
        <f t="shared" si="2"/>
        <v>4.7499999999895479</v>
      </c>
      <c r="Q10" s="64">
        <v>0</v>
      </c>
      <c r="S10" s="102">
        <v>38.159999999999997</v>
      </c>
      <c r="T10" s="59">
        <v>0</v>
      </c>
      <c r="V10" s="102">
        <v>41.06</v>
      </c>
      <c r="W10" s="59">
        <v>0</v>
      </c>
      <c r="Y10" s="102">
        <v>40.15</v>
      </c>
      <c r="Z10" s="59">
        <v>0</v>
      </c>
      <c r="AB10" s="102">
        <v>35.25</v>
      </c>
      <c r="AC10" s="59">
        <v>0</v>
      </c>
      <c r="AE10" s="102">
        <v>58.62</v>
      </c>
      <c r="AF10" s="59">
        <v>0</v>
      </c>
      <c r="AH10" s="74">
        <v>0</v>
      </c>
      <c r="AK10" s="102">
        <v>144.19999999999999</v>
      </c>
      <c r="AL10" s="65">
        <v>200</v>
      </c>
      <c r="AM10" s="65">
        <f t="shared" si="3"/>
        <v>-55.800000000000011</v>
      </c>
      <c r="AN10" s="66">
        <f t="shared" si="4"/>
        <v>0</v>
      </c>
      <c r="AO10" s="67">
        <v>0</v>
      </c>
      <c r="AP10" s="67"/>
      <c r="AQ10" s="80">
        <f t="shared" si="5"/>
        <v>53.31</v>
      </c>
      <c r="AR10" s="70"/>
      <c r="AS10" s="120">
        <v>2</v>
      </c>
    </row>
    <row r="11" spans="1:45" s="77" customFormat="1" ht="21" customHeight="1" x14ac:dyDescent="0.25">
      <c r="A11" s="96">
        <v>310</v>
      </c>
      <c r="C11" s="96" t="s">
        <v>56</v>
      </c>
      <c r="F11" s="6" t="s">
        <v>95</v>
      </c>
      <c r="H11" s="47">
        <v>0.45833333333333298</v>
      </c>
      <c r="I11" s="59"/>
      <c r="J11" s="47">
        <v>0.5</v>
      </c>
      <c r="K11" s="62"/>
      <c r="L11" s="61">
        <f t="shared" si="0"/>
        <v>4.1666666666667018E-2</v>
      </c>
      <c r="M11" s="63">
        <v>4.1666666666666664E-2</v>
      </c>
      <c r="N11" s="61">
        <f t="shared" si="1"/>
        <v>3.5388358909926865E-16</v>
      </c>
      <c r="O11" s="62"/>
      <c r="P11" s="64">
        <f t="shared" si="2"/>
        <v>-14.999999999992356</v>
      </c>
      <c r="Q11" s="64">
        <f t="shared" ref="Q11:Q16" si="6">IF((P11&lt;0),0,P11)</f>
        <v>0</v>
      </c>
      <c r="R11" s="59"/>
      <c r="S11" s="102">
        <v>47.22</v>
      </c>
      <c r="T11" s="59">
        <v>0</v>
      </c>
      <c r="U11" s="59"/>
      <c r="V11" s="102">
        <v>41.37</v>
      </c>
      <c r="W11" s="59">
        <v>0</v>
      </c>
      <c r="X11" s="59"/>
      <c r="Y11" s="102">
        <v>39.15</v>
      </c>
      <c r="Z11" s="59">
        <v>0</v>
      </c>
      <c r="AA11" s="59"/>
      <c r="AB11" s="102">
        <v>38.369999999999997</v>
      </c>
      <c r="AC11" s="59">
        <v>0</v>
      </c>
      <c r="AD11" s="59"/>
      <c r="AE11" s="102">
        <v>59.93</v>
      </c>
      <c r="AF11" s="59">
        <v>0</v>
      </c>
      <c r="AG11" s="59"/>
      <c r="AH11" s="74">
        <v>0</v>
      </c>
      <c r="AI11" s="59"/>
      <c r="AJ11" s="59"/>
      <c r="AK11" s="102">
        <v>170.11</v>
      </c>
      <c r="AL11" s="65">
        <v>200</v>
      </c>
      <c r="AM11" s="65">
        <f t="shared" si="3"/>
        <v>-29.889999999999986</v>
      </c>
      <c r="AN11" s="66">
        <f t="shared" si="4"/>
        <v>0</v>
      </c>
      <c r="AO11" s="67">
        <v>0</v>
      </c>
      <c r="AP11" s="67"/>
      <c r="AQ11" s="80">
        <f t="shared" si="5"/>
        <v>56.510000000000005</v>
      </c>
      <c r="AR11" s="7"/>
      <c r="AS11" s="117">
        <v>3</v>
      </c>
    </row>
    <row r="12" spans="1:45" ht="21" customHeight="1" x14ac:dyDescent="0.25">
      <c r="A12" s="96">
        <v>1333</v>
      </c>
      <c r="B12" s="1"/>
      <c r="C12" s="96" t="s">
        <v>42</v>
      </c>
      <c r="F12" s="6" t="s">
        <v>95</v>
      </c>
      <c r="H12" s="47">
        <v>0.39583333333333398</v>
      </c>
      <c r="I12" s="59"/>
      <c r="J12" s="47">
        <v>0.43716435185185187</v>
      </c>
      <c r="K12" s="62"/>
      <c r="L12" s="61">
        <f t="shared" si="0"/>
        <v>4.1331018518517892E-2</v>
      </c>
      <c r="M12" s="63">
        <v>4.1666666666666664E-2</v>
      </c>
      <c r="N12" s="61">
        <f t="shared" si="1"/>
        <v>3.3564814814877192E-4</v>
      </c>
      <c r="O12" s="62"/>
      <c r="P12" s="64">
        <f t="shared" si="2"/>
        <v>-7.7499999999865263</v>
      </c>
      <c r="Q12" s="64">
        <f t="shared" si="6"/>
        <v>0</v>
      </c>
      <c r="R12" s="59"/>
      <c r="S12" s="102">
        <v>38.19</v>
      </c>
      <c r="T12" s="59">
        <v>0</v>
      </c>
      <c r="U12" s="59"/>
      <c r="V12" s="102">
        <v>40.22</v>
      </c>
      <c r="W12" s="59">
        <v>0</v>
      </c>
      <c r="X12" s="59"/>
      <c r="Y12" s="102">
        <v>43.19</v>
      </c>
      <c r="Z12" s="59">
        <v>0</v>
      </c>
      <c r="AA12" s="59"/>
      <c r="AB12" s="102">
        <v>39.119999999999997</v>
      </c>
      <c r="AC12" s="59">
        <v>0</v>
      </c>
      <c r="AD12" s="59"/>
      <c r="AE12" s="102">
        <v>61</v>
      </c>
      <c r="AF12" s="59">
        <v>0</v>
      </c>
      <c r="AG12" s="59"/>
      <c r="AH12" s="74">
        <v>0</v>
      </c>
      <c r="AI12" s="59"/>
      <c r="AJ12" s="59"/>
      <c r="AK12" s="102">
        <v>144.11000000000001</v>
      </c>
      <c r="AL12" s="65">
        <v>200</v>
      </c>
      <c r="AM12" s="65">
        <f t="shared" si="3"/>
        <v>-55.889999999999986</v>
      </c>
      <c r="AN12" s="66">
        <f t="shared" si="4"/>
        <v>0</v>
      </c>
      <c r="AO12" s="67">
        <v>2</v>
      </c>
      <c r="AP12" s="67"/>
      <c r="AQ12" s="80">
        <f t="shared" si="5"/>
        <v>57.43</v>
      </c>
      <c r="AS12" s="121">
        <v>4</v>
      </c>
    </row>
    <row r="13" spans="1:45" s="77" customFormat="1" ht="21" customHeight="1" x14ac:dyDescent="0.2">
      <c r="A13" s="96">
        <v>46</v>
      </c>
      <c r="C13" s="96" t="s">
        <v>39</v>
      </c>
      <c r="F13" s="6" t="s">
        <v>95</v>
      </c>
      <c r="H13" s="47">
        <v>0.57986111111111105</v>
      </c>
      <c r="I13" s="59"/>
      <c r="J13" s="47">
        <v>0.62152777777777801</v>
      </c>
      <c r="K13" s="62"/>
      <c r="L13" s="61">
        <f t="shared" si="0"/>
        <v>4.1666666666666963E-2</v>
      </c>
      <c r="M13" s="63">
        <v>4.1666666666666664E-2</v>
      </c>
      <c r="N13" s="61">
        <f t="shared" si="1"/>
        <v>2.9837243786801082E-16</v>
      </c>
      <c r="O13" s="62"/>
      <c r="P13" s="64">
        <f t="shared" si="2"/>
        <v>-14.999999999993555</v>
      </c>
      <c r="Q13" s="64">
        <f t="shared" si="6"/>
        <v>0</v>
      </c>
      <c r="R13" s="59"/>
      <c r="S13" s="102">
        <v>40.28</v>
      </c>
      <c r="T13" s="59">
        <v>0</v>
      </c>
      <c r="U13" s="59"/>
      <c r="V13" s="102">
        <v>42.79</v>
      </c>
      <c r="W13" s="59">
        <v>0</v>
      </c>
      <c r="X13" s="59"/>
      <c r="Y13" s="102">
        <v>43.47</v>
      </c>
      <c r="Z13" s="59">
        <v>0</v>
      </c>
      <c r="AA13" s="59"/>
      <c r="AB13" s="102">
        <v>42.56</v>
      </c>
      <c r="AC13" s="59">
        <v>0</v>
      </c>
      <c r="AD13" s="59"/>
      <c r="AE13" s="102">
        <v>75.56</v>
      </c>
      <c r="AF13" s="59">
        <v>0</v>
      </c>
      <c r="AG13" s="59"/>
      <c r="AH13" s="74">
        <v>0</v>
      </c>
      <c r="AI13" s="59"/>
      <c r="AJ13" s="59"/>
      <c r="AK13" s="102">
        <v>174.5</v>
      </c>
      <c r="AL13" s="65">
        <v>200</v>
      </c>
      <c r="AM13" s="65">
        <f t="shared" si="3"/>
        <v>-25.5</v>
      </c>
      <c r="AN13" s="66">
        <f t="shared" si="4"/>
        <v>0</v>
      </c>
      <c r="AO13" s="67">
        <v>0</v>
      </c>
      <c r="AP13" s="67"/>
      <c r="AQ13" s="80">
        <f t="shared" si="5"/>
        <v>61.164999999999999</v>
      </c>
      <c r="AR13" s="7"/>
      <c r="AS13" s="48">
        <v>5</v>
      </c>
    </row>
    <row r="14" spans="1:45" ht="21" customHeight="1" x14ac:dyDescent="0.2">
      <c r="A14" s="96">
        <v>4490</v>
      </c>
      <c r="B14" s="1"/>
      <c r="C14" s="96" t="s">
        <v>87</v>
      </c>
      <c r="F14" s="6" t="s">
        <v>95</v>
      </c>
      <c r="H14" s="47">
        <v>0.58680555555555503</v>
      </c>
      <c r="I14" s="59"/>
      <c r="J14" s="47">
        <v>0.62847222222222199</v>
      </c>
      <c r="K14" s="62"/>
      <c r="L14" s="61">
        <f t="shared" si="0"/>
        <v>4.1666666666666963E-2</v>
      </c>
      <c r="M14" s="63">
        <v>4.1666666666666664E-2</v>
      </c>
      <c r="N14" s="61">
        <f t="shared" si="1"/>
        <v>2.9837243786801082E-16</v>
      </c>
      <c r="O14" s="62"/>
      <c r="P14" s="64">
        <f t="shared" si="2"/>
        <v>-14.999999999993555</v>
      </c>
      <c r="Q14" s="64">
        <f t="shared" si="6"/>
        <v>0</v>
      </c>
      <c r="R14" s="59"/>
      <c r="S14" s="102">
        <v>47.97</v>
      </c>
      <c r="T14" s="59">
        <v>0</v>
      </c>
      <c r="U14" s="59"/>
      <c r="V14" s="102">
        <v>44.63</v>
      </c>
      <c r="W14" s="59">
        <v>0</v>
      </c>
      <c r="X14" s="59"/>
      <c r="Y14" s="102">
        <v>46.66</v>
      </c>
      <c r="Z14" s="59">
        <v>0</v>
      </c>
      <c r="AA14" s="59"/>
      <c r="AB14" s="102">
        <v>42.5</v>
      </c>
      <c r="AC14" s="59">
        <v>0</v>
      </c>
      <c r="AD14" s="59"/>
      <c r="AE14" s="102">
        <v>70.56</v>
      </c>
      <c r="AF14" s="59">
        <v>0</v>
      </c>
      <c r="AG14" s="59"/>
      <c r="AH14" s="74">
        <v>0</v>
      </c>
      <c r="AI14" s="59"/>
      <c r="AJ14" s="59"/>
      <c r="AK14" s="102">
        <v>177.25</v>
      </c>
      <c r="AL14" s="65">
        <v>200</v>
      </c>
      <c r="AM14" s="65">
        <f t="shared" si="3"/>
        <v>-22.75</v>
      </c>
      <c r="AN14" s="66">
        <f t="shared" si="4"/>
        <v>0</v>
      </c>
      <c r="AO14" s="67">
        <v>2</v>
      </c>
      <c r="AP14" s="67"/>
      <c r="AQ14" s="80">
        <f t="shared" si="5"/>
        <v>65.08</v>
      </c>
      <c r="AS14" s="48">
        <v>6</v>
      </c>
    </row>
    <row r="15" spans="1:45" ht="21" customHeight="1" x14ac:dyDescent="0.2">
      <c r="A15" s="96">
        <v>44</v>
      </c>
      <c r="B15" s="1"/>
      <c r="C15" s="96" t="s">
        <v>77</v>
      </c>
      <c r="F15" s="6" t="s">
        <v>95</v>
      </c>
      <c r="H15" s="47">
        <v>0.54861111111111105</v>
      </c>
      <c r="I15" s="59"/>
      <c r="J15" s="47">
        <v>0.59027777777777801</v>
      </c>
      <c r="K15" s="62"/>
      <c r="L15" s="61">
        <f t="shared" si="0"/>
        <v>4.1666666666666963E-2</v>
      </c>
      <c r="M15" s="63">
        <v>4.1666666666666664E-2</v>
      </c>
      <c r="N15" s="61">
        <f t="shared" si="1"/>
        <v>2.9837243786801082E-16</v>
      </c>
      <c r="O15" s="62"/>
      <c r="P15" s="64">
        <f t="shared" si="2"/>
        <v>-14.999999999993555</v>
      </c>
      <c r="Q15" s="64">
        <f t="shared" si="6"/>
        <v>0</v>
      </c>
      <c r="R15" s="59"/>
      <c r="S15" s="102">
        <v>39.79</v>
      </c>
      <c r="T15" s="59">
        <v>0</v>
      </c>
      <c r="U15" s="59"/>
      <c r="V15" s="102">
        <v>46.63</v>
      </c>
      <c r="W15" s="59">
        <v>0</v>
      </c>
      <c r="X15" s="59"/>
      <c r="Y15" s="102">
        <v>45.85</v>
      </c>
      <c r="Z15" s="59">
        <v>2</v>
      </c>
      <c r="AA15" s="59"/>
      <c r="AB15" s="102">
        <v>51.19</v>
      </c>
      <c r="AC15" s="59">
        <v>0</v>
      </c>
      <c r="AD15" s="59"/>
      <c r="AE15" s="102">
        <v>62.44</v>
      </c>
      <c r="AF15" s="59">
        <v>0</v>
      </c>
      <c r="AG15" s="59"/>
      <c r="AH15" s="74">
        <v>0</v>
      </c>
      <c r="AI15" s="59"/>
      <c r="AJ15" s="59"/>
      <c r="AK15" s="102">
        <v>149.18</v>
      </c>
      <c r="AL15" s="65">
        <v>200</v>
      </c>
      <c r="AM15" s="65">
        <f t="shared" si="3"/>
        <v>-50.819999999999993</v>
      </c>
      <c r="AN15" s="66">
        <f t="shared" si="4"/>
        <v>0</v>
      </c>
      <c r="AO15" s="67">
        <v>2</v>
      </c>
      <c r="AP15" s="67"/>
      <c r="AQ15" s="80">
        <f t="shared" si="5"/>
        <v>65.474999999999994</v>
      </c>
      <c r="AS15" s="55">
        <v>7</v>
      </c>
    </row>
    <row r="16" spans="1:45" s="77" customFormat="1" ht="21" customHeight="1" x14ac:dyDescent="0.2">
      <c r="A16" s="96">
        <v>8</v>
      </c>
      <c r="C16" s="96" t="s">
        <v>40</v>
      </c>
      <c r="F16" s="6" t="s">
        <v>95</v>
      </c>
      <c r="G16" s="79"/>
      <c r="H16" s="47">
        <v>0.3888888888888889</v>
      </c>
      <c r="I16" s="59"/>
      <c r="J16" s="47">
        <v>0.4303520833333333</v>
      </c>
      <c r="K16" s="62"/>
      <c r="L16" s="61">
        <f t="shared" si="0"/>
        <v>4.1463194444444407E-2</v>
      </c>
      <c r="M16" s="63">
        <v>4.1666666666666664E-2</v>
      </c>
      <c r="N16" s="61">
        <f t="shared" si="1"/>
        <v>2.0347222222225764E-4</v>
      </c>
      <c r="O16" s="62"/>
      <c r="P16" s="64">
        <f t="shared" si="2"/>
        <v>-10.604999999999235</v>
      </c>
      <c r="Q16" s="64">
        <f t="shared" si="6"/>
        <v>0</v>
      </c>
      <c r="R16" s="59"/>
      <c r="S16" s="102">
        <v>41.63</v>
      </c>
      <c r="T16" s="59">
        <v>0</v>
      </c>
      <c r="U16" s="59"/>
      <c r="V16" s="102">
        <v>49.13</v>
      </c>
      <c r="W16" s="59">
        <v>0</v>
      </c>
      <c r="X16" s="59"/>
      <c r="Y16" s="102">
        <v>47.58</v>
      </c>
      <c r="Z16" s="59">
        <v>0</v>
      </c>
      <c r="AA16" s="59"/>
      <c r="AB16" s="102">
        <v>41.71</v>
      </c>
      <c r="AC16" s="59">
        <v>0</v>
      </c>
      <c r="AD16" s="59"/>
      <c r="AE16" s="102">
        <v>70.13</v>
      </c>
      <c r="AF16" s="59">
        <v>0</v>
      </c>
      <c r="AG16" s="59"/>
      <c r="AH16" s="74">
        <v>0</v>
      </c>
      <c r="AI16" s="59"/>
      <c r="AJ16" s="59"/>
      <c r="AK16" s="102">
        <v>145.88</v>
      </c>
      <c r="AL16" s="65">
        <v>200</v>
      </c>
      <c r="AM16" s="65">
        <f t="shared" si="3"/>
        <v>-54.120000000000005</v>
      </c>
      <c r="AN16" s="66">
        <f t="shared" si="4"/>
        <v>0</v>
      </c>
      <c r="AO16" s="67">
        <v>4</v>
      </c>
      <c r="AP16" s="67"/>
      <c r="AQ16" s="80">
        <f t="shared" si="5"/>
        <v>66.545000000000002</v>
      </c>
      <c r="AS16" s="76">
        <v>8</v>
      </c>
    </row>
    <row r="17" spans="1:45" s="77" customFormat="1" ht="21" customHeight="1" x14ac:dyDescent="0.2">
      <c r="A17" s="96">
        <v>15</v>
      </c>
      <c r="C17" s="96" t="s">
        <v>54</v>
      </c>
      <c r="F17" s="6" t="s">
        <v>95</v>
      </c>
      <c r="H17" s="47">
        <v>0.44791666666666669</v>
      </c>
      <c r="J17" s="47">
        <v>0.4904398148148148</v>
      </c>
      <c r="K17" s="62"/>
      <c r="L17" s="61">
        <f t="shared" si="0"/>
        <v>4.2523148148148115E-2</v>
      </c>
      <c r="M17" s="63">
        <v>4.1666666666666664E-2</v>
      </c>
      <c r="N17" s="61">
        <f t="shared" si="1"/>
        <v>8.5648148148145115E-4</v>
      </c>
      <c r="O17" s="62"/>
      <c r="P17" s="64">
        <f t="shared" si="2"/>
        <v>3.4999999999993463</v>
      </c>
      <c r="Q17" s="64">
        <v>0</v>
      </c>
      <c r="R17" s="59"/>
      <c r="S17" s="102">
        <v>43.78</v>
      </c>
      <c r="T17" s="59">
        <v>0</v>
      </c>
      <c r="U17" s="59"/>
      <c r="V17" s="102">
        <v>47.22</v>
      </c>
      <c r="W17" s="59">
        <v>0</v>
      </c>
      <c r="X17" s="59"/>
      <c r="Y17" s="102">
        <v>49.28</v>
      </c>
      <c r="Z17" s="59">
        <v>0</v>
      </c>
      <c r="AA17" s="59"/>
      <c r="AB17" s="102">
        <v>46.12</v>
      </c>
      <c r="AC17" s="59">
        <v>0</v>
      </c>
      <c r="AD17" s="59"/>
      <c r="AE17" s="102">
        <v>75.28</v>
      </c>
      <c r="AF17" s="59">
        <v>0</v>
      </c>
      <c r="AG17" s="59"/>
      <c r="AH17" s="74">
        <v>0</v>
      </c>
      <c r="AI17" s="59"/>
      <c r="AJ17" s="59"/>
      <c r="AK17" s="102">
        <v>165.85</v>
      </c>
      <c r="AL17" s="65">
        <v>200</v>
      </c>
      <c r="AM17" s="65">
        <f t="shared" si="3"/>
        <v>-34.150000000000006</v>
      </c>
      <c r="AN17" s="66">
        <f t="shared" si="4"/>
        <v>0</v>
      </c>
      <c r="AO17" s="67">
        <v>2</v>
      </c>
      <c r="AP17" s="67"/>
      <c r="AQ17" s="80">
        <f t="shared" si="5"/>
        <v>67.42</v>
      </c>
      <c r="AR17" s="7"/>
      <c r="AS17" s="48">
        <v>9</v>
      </c>
    </row>
    <row r="18" spans="1:45" s="77" customFormat="1" ht="21" customHeight="1" x14ac:dyDescent="0.2">
      <c r="A18" s="96">
        <v>14</v>
      </c>
      <c r="C18" s="96" t="s">
        <v>53</v>
      </c>
      <c r="F18" s="6" t="s">
        <v>95</v>
      </c>
      <c r="H18" s="47">
        <v>0.44097222222222199</v>
      </c>
      <c r="J18" s="47">
        <v>0.48230324074074077</v>
      </c>
      <c r="K18" s="62"/>
      <c r="L18" s="61">
        <f t="shared" si="0"/>
        <v>4.1331018518518781E-2</v>
      </c>
      <c r="M18" s="63">
        <v>4.1666666666666664E-2</v>
      </c>
      <c r="N18" s="61">
        <f t="shared" si="1"/>
        <v>3.3564814814788374E-4</v>
      </c>
      <c r="O18" s="62"/>
      <c r="P18" s="64">
        <f t="shared" si="2"/>
        <v>-7.750000000005711</v>
      </c>
      <c r="Q18" s="64">
        <f>IF((P18&lt;0),0,P18)</f>
        <v>0</v>
      </c>
      <c r="R18" s="59"/>
      <c r="S18" s="102">
        <v>52.4</v>
      </c>
      <c r="T18" s="59">
        <v>0</v>
      </c>
      <c r="U18" s="59"/>
      <c r="V18" s="102">
        <v>41.22</v>
      </c>
      <c r="W18" s="59">
        <v>0</v>
      </c>
      <c r="X18" s="59"/>
      <c r="Y18" s="102">
        <v>49.13</v>
      </c>
      <c r="Z18" s="59">
        <v>0</v>
      </c>
      <c r="AA18" s="59"/>
      <c r="AB18" s="102">
        <v>45.6</v>
      </c>
      <c r="AC18" s="59">
        <v>0</v>
      </c>
      <c r="AD18" s="59"/>
      <c r="AE18" s="102">
        <v>75.099999999999994</v>
      </c>
      <c r="AF18" s="59">
        <v>0</v>
      </c>
      <c r="AG18" s="59"/>
      <c r="AH18" s="74">
        <v>0</v>
      </c>
      <c r="AI18" s="59"/>
      <c r="AJ18" s="59"/>
      <c r="AK18" s="102">
        <v>162.27000000000001</v>
      </c>
      <c r="AL18" s="65">
        <v>200</v>
      </c>
      <c r="AM18" s="65">
        <f t="shared" si="3"/>
        <v>-37.72999999999999</v>
      </c>
      <c r="AN18" s="66">
        <f t="shared" si="4"/>
        <v>0</v>
      </c>
      <c r="AO18" s="67">
        <v>4</v>
      </c>
      <c r="AP18" s="67"/>
      <c r="AQ18" s="80">
        <f t="shared" si="5"/>
        <v>69.862499999999997</v>
      </c>
      <c r="AR18" s="7"/>
      <c r="AS18" s="48">
        <v>10</v>
      </c>
    </row>
    <row r="19" spans="1:45" ht="21" customHeight="1" x14ac:dyDescent="0.2">
      <c r="A19" s="96">
        <v>45</v>
      </c>
      <c r="B19" s="1"/>
      <c r="C19" s="96" t="s">
        <v>80</v>
      </c>
      <c r="F19" s="6" t="s">
        <v>95</v>
      </c>
      <c r="H19" s="47">
        <v>0.55902777777777801</v>
      </c>
      <c r="I19" s="59"/>
      <c r="J19" s="47">
        <v>0.60069444444444398</v>
      </c>
      <c r="K19" s="62"/>
      <c r="L19" s="61">
        <f t="shared" si="0"/>
        <v>4.1666666666665964E-2</v>
      </c>
      <c r="M19" s="63">
        <v>4.1666666666666664E-2</v>
      </c>
      <c r="N19" s="61">
        <f t="shared" si="1"/>
        <v>7.0082828429463007E-16</v>
      </c>
      <c r="O19" s="62"/>
      <c r="P19" s="64">
        <f t="shared" si="2"/>
        <v>-14.999999999984862</v>
      </c>
      <c r="Q19" s="64">
        <f>IF((P19&lt;0),0,P19)</f>
        <v>0</v>
      </c>
      <c r="R19" s="59"/>
      <c r="S19" s="102">
        <v>46.65</v>
      </c>
      <c r="T19" s="59">
        <v>0</v>
      </c>
      <c r="U19" s="59"/>
      <c r="V19" s="102">
        <v>52.5</v>
      </c>
      <c r="W19" s="59">
        <v>0</v>
      </c>
      <c r="X19" s="59"/>
      <c r="Y19" s="102">
        <v>49.68</v>
      </c>
      <c r="Z19" s="59">
        <v>0</v>
      </c>
      <c r="AA19" s="59"/>
      <c r="AB19" s="102">
        <v>49.09</v>
      </c>
      <c r="AC19" s="59">
        <v>0</v>
      </c>
      <c r="AD19" s="59"/>
      <c r="AE19" s="102">
        <v>86.13</v>
      </c>
      <c r="AF19" s="59">
        <v>0</v>
      </c>
      <c r="AG19" s="59"/>
      <c r="AH19" s="74">
        <v>0</v>
      </c>
      <c r="AI19" s="59"/>
      <c r="AJ19" s="59"/>
      <c r="AK19" s="102">
        <v>184.84</v>
      </c>
      <c r="AL19" s="65">
        <v>200</v>
      </c>
      <c r="AM19" s="65">
        <f t="shared" si="3"/>
        <v>-15.159999999999997</v>
      </c>
      <c r="AN19" s="66">
        <f t="shared" si="4"/>
        <v>0</v>
      </c>
      <c r="AO19" s="67">
        <v>0</v>
      </c>
      <c r="AP19" s="67"/>
      <c r="AQ19" s="80">
        <f t="shared" si="5"/>
        <v>71.012500000000003</v>
      </c>
      <c r="AS19" s="55">
        <v>11</v>
      </c>
    </row>
    <row r="20" spans="1:45" ht="21" customHeight="1" x14ac:dyDescent="0.2">
      <c r="A20" s="96">
        <v>4768</v>
      </c>
      <c r="B20" s="1"/>
      <c r="C20" s="96" t="s">
        <v>48</v>
      </c>
      <c r="F20" s="6" t="s">
        <v>95</v>
      </c>
      <c r="H20" s="47">
        <v>0.41666666666666702</v>
      </c>
      <c r="I20" s="59"/>
      <c r="J20" s="47">
        <v>0.45784722222222224</v>
      </c>
      <c r="K20" s="62"/>
      <c r="L20" s="61">
        <f t="shared" si="0"/>
        <v>4.1180555555555221E-2</v>
      </c>
      <c r="M20" s="63">
        <v>4.1666666666666664E-2</v>
      </c>
      <c r="N20" s="61">
        <f t="shared" si="1"/>
        <v>4.8611111111144384E-4</v>
      </c>
      <c r="O20" s="62"/>
      <c r="P20" s="64">
        <f t="shared" si="2"/>
        <v>-4.4999999999928129</v>
      </c>
      <c r="Q20" s="64">
        <f>IF((P20&lt;0),0,P20)</f>
        <v>0</v>
      </c>
      <c r="R20" s="59"/>
      <c r="S20" s="102">
        <v>50.66</v>
      </c>
      <c r="T20" s="59">
        <v>0</v>
      </c>
      <c r="U20" s="59"/>
      <c r="V20" s="102">
        <v>64.930000000000007</v>
      </c>
      <c r="W20" s="59">
        <v>0</v>
      </c>
      <c r="X20" s="59"/>
      <c r="Y20" s="102">
        <v>51.06</v>
      </c>
      <c r="Z20" s="59">
        <v>0</v>
      </c>
      <c r="AA20" s="59"/>
      <c r="AB20" s="102">
        <v>59.36</v>
      </c>
      <c r="AC20" s="59">
        <v>0</v>
      </c>
      <c r="AD20" s="59"/>
      <c r="AE20" s="102">
        <v>69.78</v>
      </c>
      <c r="AF20" s="59">
        <v>0</v>
      </c>
      <c r="AG20" s="59"/>
      <c r="AH20" s="74">
        <v>0</v>
      </c>
      <c r="AI20" s="59"/>
      <c r="AJ20" s="59"/>
      <c r="AK20" s="102">
        <v>158.94999999999999</v>
      </c>
      <c r="AL20" s="65">
        <v>200</v>
      </c>
      <c r="AM20" s="65">
        <f t="shared" si="3"/>
        <v>-41.050000000000011</v>
      </c>
      <c r="AN20" s="66">
        <f t="shared" si="4"/>
        <v>0</v>
      </c>
      <c r="AO20" s="67">
        <v>0</v>
      </c>
      <c r="AP20" s="67"/>
      <c r="AQ20" s="80">
        <f t="shared" si="5"/>
        <v>73.947499999999991</v>
      </c>
      <c r="AS20" s="75">
        <v>12</v>
      </c>
    </row>
    <row r="21" spans="1:45" ht="21" customHeight="1" x14ac:dyDescent="0.2">
      <c r="A21" s="96">
        <v>18</v>
      </c>
      <c r="B21" s="1"/>
      <c r="C21" s="96" t="s">
        <v>58</v>
      </c>
      <c r="F21" s="6" t="s">
        <v>95</v>
      </c>
      <c r="H21" s="47">
        <v>0.46527777777777801</v>
      </c>
      <c r="I21" s="59"/>
      <c r="J21" s="47">
        <v>0.50688657407407411</v>
      </c>
      <c r="K21" s="62"/>
      <c r="L21" s="61">
        <f t="shared" si="0"/>
        <v>4.1608796296296102E-2</v>
      </c>
      <c r="M21" s="63">
        <v>4.1666666666666664E-2</v>
      </c>
      <c r="N21" s="61">
        <f t="shared" si="1"/>
        <v>5.7870370370562141E-5</v>
      </c>
      <c r="O21" s="62"/>
      <c r="P21" s="64">
        <f t="shared" si="2"/>
        <v>-13.749999999995858</v>
      </c>
      <c r="Q21" s="64">
        <f>IF((P21&lt;0),0,P21)</f>
        <v>0</v>
      </c>
      <c r="R21" s="59"/>
      <c r="S21" s="102">
        <v>52.5</v>
      </c>
      <c r="T21" s="59">
        <v>0</v>
      </c>
      <c r="U21" s="59"/>
      <c r="V21" s="102">
        <v>44.12</v>
      </c>
      <c r="W21" s="59">
        <v>0</v>
      </c>
      <c r="X21" s="59"/>
      <c r="Y21" s="102">
        <v>46.66</v>
      </c>
      <c r="Z21" s="59">
        <v>0</v>
      </c>
      <c r="AA21" s="59"/>
      <c r="AB21" s="102">
        <v>50.65</v>
      </c>
      <c r="AC21" s="59">
        <v>0</v>
      </c>
      <c r="AD21" s="59"/>
      <c r="AE21" s="102">
        <v>70.66</v>
      </c>
      <c r="AF21" s="59">
        <v>0</v>
      </c>
      <c r="AG21" s="59"/>
      <c r="AH21" s="74">
        <v>0</v>
      </c>
      <c r="AI21" s="59"/>
      <c r="AJ21" s="59"/>
      <c r="AK21" s="102" t="s">
        <v>100</v>
      </c>
      <c r="AL21" s="65">
        <v>200</v>
      </c>
      <c r="AM21" s="65" t="e">
        <f t="shared" si="3"/>
        <v>#VALUE!</v>
      </c>
      <c r="AN21" s="66" t="e">
        <f t="shared" si="4"/>
        <v>#VALUE!</v>
      </c>
      <c r="AO21" s="67"/>
      <c r="AP21" s="67"/>
      <c r="AQ21" s="80" t="e">
        <f t="shared" si="5"/>
        <v>#VALUE!</v>
      </c>
      <c r="AS21" s="48">
        <v>13</v>
      </c>
    </row>
    <row r="22" spans="1:45" ht="21" customHeight="1" x14ac:dyDescent="0.2">
      <c r="A22" s="93">
        <v>4307</v>
      </c>
      <c r="B22" s="1"/>
      <c r="C22" s="93" t="s">
        <v>81</v>
      </c>
      <c r="F22" s="6" t="s">
        <v>95</v>
      </c>
      <c r="H22" s="47">
        <v>0.5625</v>
      </c>
      <c r="I22" s="59"/>
      <c r="J22" s="47">
        <v>0.60416666666666696</v>
      </c>
      <c r="K22" s="62"/>
      <c r="L22" s="61">
        <f t="shared" si="0"/>
        <v>4.1666666666666963E-2</v>
      </c>
      <c r="M22" s="63">
        <v>4.1666666666666664E-2</v>
      </c>
      <c r="N22" s="61">
        <f t="shared" si="1"/>
        <v>2.9837243786801082E-16</v>
      </c>
      <c r="O22" s="62"/>
      <c r="P22" s="64">
        <f t="shared" si="2"/>
        <v>-14.999999999993555</v>
      </c>
      <c r="Q22" s="64">
        <f>IF((P22&lt;0),0,P22)</f>
        <v>0</v>
      </c>
      <c r="R22" s="59"/>
      <c r="S22" s="102">
        <v>130.44</v>
      </c>
      <c r="T22" s="59">
        <v>20</v>
      </c>
      <c r="U22" s="59"/>
      <c r="V22" s="102">
        <v>64.12</v>
      </c>
      <c r="W22" s="59">
        <v>0</v>
      </c>
      <c r="X22" s="59"/>
      <c r="Y22" s="102">
        <v>67.5</v>
      </c>
      <c r="Z22" s="59">
        <v>0</v>
      </c>
      <c r="AA22" s="59"/>
      <c r="AB22" s="102">
        <v>70.19</v>
      </c>
      <c r="AC22" s="59">
        <v>0</v>
      </c>
      <c r="AD22" s="59"/>
      <c r="AE22" s="102" t="s">
        <v>101</v>
      </c>
      <c r="AF22" s="59"/>
      <c r="AG22" s="59"/>
      <c r="AH22" s="74">
        <v>0</v>
      </c>
      <c r="AI22" s="59"/>
      <c r="AJ22" s="59"/>
      <c r="AK22" s="102">
        <v>169.2</v>
      </c>
      <c r="AL22" s="65">
        <v>200</v>
      </c>
      <c r="AM22" s="65">
        <f t="shared" si="3"/>
        <v>-30.800000000000011</v>
      </c>
      <c r="AN22" s="66">
        <f t="shared" si="4"/>
        <v>0</v>
      </c>
      <c r="AO22" s="67">
        <v>0</v>
      </c>
      <c r="AP22" s="67"/>
      <c r="AQ22" s="80" t="e">
        <f t="shared" si="5"/>
        <v>#VALUE!</v>
      </c>
      <c r="AS22" s="48">
        <v>14</v>
      </c>
    </row>
  </sheetData>
  <mergeCells count="2">
    <mergeCell ref="P3:Q3"/>
    <mergeCell ref="P4:Q4"/>
  </mergeCells>
  <printOptions gridLines="1"/>
  <pageMargins left="0.25" right="0.25" top="0.75" bottom="0.75" header="0.3" footer="0.3"/>
  <pageSetup paperSize="9" scale="95" pageOrder="overThenDown" orientation="landscape" horizontalDpi="300" verticalDpi="300" r:id="rId1"/>
  <headerFooter alignWithMargins="0">
    <oddHeader xml:space="preserve">&amp;CImpulsmarathon Chaam 
26-4-2026
</oddHeader>
    <oddFooter>&amp;L&amp;"Arial,Standaard"&amp;9Datum: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74AE-5F9C-4095-8800-D768AF8FF2BF}">
  <dimension ref="A1:AU23"/>
  <sheetViews>
    <sheetView workbookViewId="0">
      <selection activeCell="AS12" sqref="AS12"/>
    </sheetView>
  </sheetViews>
  <sheetFormatPr defaultRowHeight="12.75" x14ac:dyDescent="0.2"/>
  <cols>
    <col min="1" max="1" width="5" style="91" customWidth="1"/>
    <col min="2" max="2" width="0.625" style="94" customWidth="1"/>
    <col min="3" max="3" width="18.625" style="91" bestFit="1" customWidth="1"/>
    <col min="4" max="4" width="24" style="1" hidden="1" customWidth="1"/>
    <col min="5" max="5" width="2" style="1" hidden="1" customWidth="1"/>
    <col min="6" max="6" width="4.125" style="1" customWidth="1"/>
    <col min="7" max="7" width="0.5" style="1" customWidth="1"/>
    <col min="8" max="8" width="7.625" style="58" hidden="1" customWidth="1"/>
    <col min="9" max="9" width="1.125" style="2" hidden="1" customWidth="1"/>
    <col min="10" max="10" width="7.625" style="58" hidden="1" customWidth="1"/>
    <col min="11" max="11" width="1.125" style="2" hidden="1" customWidth="1"/>
    <col min="12" max="14" width="7.875" style="58" hidden="1" customWidth="1"/>
    <col min="15" max="15" width="1.125" style="2" hidden="1" customWidth="1"/>
    <col min="16" max="16" width="5.25" style="3" hidden="1" customWidth="1"/>
    <col min="17" max="17" width="5.25" style="3" customWidth="1"/>
    <col min="18" max="18" width="0.75" style="1" customWidth="1"/>
    <col min="19" max="19" width="5.75" style="97" customWidth="1"/>
    <col min="20" max="20" width="4.875" style="1" customWidth="1"/>
    <col min="21" max="21" width="0.375" style="1" customWidth="1"/>
    <col min="22" max="22" width="5.25" style="97" customWidth="1"/>
    <col min="23" max="23" width="4.75" style="1" customWidth="1"/>
    <col min="24" max="24" width="0.625" style="1" customWidth="1"/>
    <col min="25" max="25" width="6" style="97" customWidth="1"/>
    <col min="26" max="26" width="4.75" style="1" customWidth="1"/>
    <col min="27" max="27" width="0.625" style="1" customWidth="1"/>
    <col min="28" max="28" width="5.5" style="97" customWidth="1"/>
    <col min="29" max="29" width="4.5" style="1" customWidth="1"/>
    <col min="30" max="30" width="0.625" style="1" customWidth="1"/>
    <col min="31" max="31" width="5.75" style="97" customWidth="1"/>
    <col min="32" max="32" width="4.875" style="1" customWidth="1"/>
    <col min="33" max="33" width="0.625" style="1" customWidth="1"/>
    <col min="34" max="34" width="4.875" style="4" hidden="1" customWidth="1"/>
    <col min="35" max="35" width="4.875" style="1" hidden="1" customWidth="1"/>
    <col min="36" max="36" width="1.125" style="1" hidden="1" customWidth="1"/>
    <col min="37" max="37" width="5.75" style="97" bestFit="1" customWidth="1"/>
    <col min="38" max="38" width="8.125" style="5" customWidth="1"/>
    <col min="39" max="39" width="5.5" style="5" customWidth="1"/>
    <col min="40" max="40" width="5" style="6" customWidth="1"/>
    <col min="41" max="41" width="3.75" style="1" customWidth="1"/>
    <col min="42" max="42" width="0.625" style="1" customWidth="1"/>
    <col min="43" max="43" width="6.5" style="7" customWidth="1"/>
    <col min="44" max="44" width="0.375" style="7" customWidth="1"/>
    <col min="45" max="45" width="4.875" style="8" customWidth="1"/>
    <col min="46" max="16384" width="9" style="1"/>
  </cols>
  <sheetData>
    <row r="1" spans="1:47" ht="18.75" x14ac:dyDescent="0.3">
      <c r="A1" s="90"/>
      <c r="F1" s="95"/>
    </row>
    <row r="3" spans="1:47" x14ac:dyDescent="0.2">
      <c r="P3" s="123" t="s">
        <v>106</v>
      </c>
      <c r="Q3" s="123"/>
    </row>
    <row r="4" spans="1:47" x14ac:dyDescent="0.2">
      <c r="A4" s="92" t="s">
        <v>0</v>
      </c>
      <c r="C4" s="92" t="s">
        <v>1</v>
      </c>
      <c r="D4" s="9" t="s">
        <v>33</v>
      </c>
      <c r="E4" s="9" t="s">
        <v>34</v>
      </c>
      <c r="F4" s="10"/>
      <c r="G4" s="11"/>
      <c r="H4" s="12"/>
      <c r="I4" s="14" t="s">
        <v>2</v>
      </c>
      <c r="J4" s="14"/>
      <c r="K4" s="15"/>
      <c r="L4" s="16" t="s">
        <v>3</v>
      </c>
      <c r="M4" s="16" t="s">
        <v>4</v>
      </c>
      <c r="N4" s="16" t="s">
        <v>5</v>
      </c>
      <c r="O4" s="13"/>
      <c r="P4" s="123" t="s">
        <v>107</v>
      </c>
      <c r="Q4" s="123"/>
      <c r="R4" s="10"/>
      <c r="S4" s="98"/>
      <c r="T4" s="17" t="s">
        <v>6</v>
      </c>
      <c r="U4" s="18"/>
      <c r="V4" s="103"/>
      <c r="W4" s="17" t="s">
        <v>7</v>
      </c>
      <c r="X4" s="10"/>
      <c r="Y4" s="103"/>
      <c r="Z4" s="17" t="s">
        <v>8</v>
      </c>
      <c r="AA4" s="10"/>
      <c r="AB4" s="103"/>
      <c r="AC4" s="17" t="s">
        <v>9</v>
      </c>
      <c r="AD4" s="10"/>
      <c r="AE4" s="103"/>
      <c r="AF4" s="17" t="s">
        <v>10</v>
      </c>
      <c r="AG4" s="72"/>
      <c r="AH4" s="19"/>
      <c r="AI4" s="17" t="s">
        <v>35</v>
      </c>
      <c r="AJ4" s="10"/>
      <c r="AK4" s="104"/>
      <c r="AL4" s="20"/>
      <c r="AM4" s="14" t="s">
        <v>11</v>
      </c>
      <c r="AN4" s="14"/>
      <c r="AO4" s="21"/>
      <c r="AP4" s="10"/>
      <c r="AQ4" s="22" t="s">
        <v>12</v>
      </c>
      <c r="AR4" s="23"/>
      <c r="AS4" s="24" t="s">
        <v>13</v>
      </c>
    </row>
    <row r="5" spans="1:47" x14ac:dyDescent="0.2">
      <c r="A5" s="92"/>
      <c r="C5" s="92"/>
      <c r="D5" s="10"/>
      <c r="E5" s="10"/>
      <c r="F5" s="10"/>
      <c r="G5" s="10"/>
      <c r="H5" s="25"/>
      <c r="I5" s="26"/>
      <c r="J5" s="25"/>
      <c r="K5" s="26"/>
      <c r="L5" s="25" t="s">
        <v>14</v>
      </c>
      <c r="M5" s="25" t="s">
        <v>15</v>
      </c>
      <c r="N5" s="25" t="s">
        <v>16</v>
      </c>
      <c r="O5" s="27"/>
      <c r="P5" s="28" t="s">
        <v>17</v>
      </c>
      <c r="Q5" s="35" t="s">
        <v>18</v>
      </c>
      <c r="R5" s="10"/>
      <c r="S5" s="99" t="s">
        <v>15</v>
      </c>
      <c r="T5" s="30" t="s">
        <v>19</v>
      </c>
      <c r="U5" s="18"/>
      <c r="V5" s="99" t="s">
        <v>15</v>
      </c>
      <c r="W5" s="30" t="s">
        <v>19</v>
      </c>
      <c r="X5" s="10"/>
      <c r="Y5" s="99" t="s">
        <v>15</v>
      </c>
      <c r="Z5" s="30" t="s">
        <v>19</v>
      </c>
      <c r="AA5" s="10"/>
      <c r="AB5" s="99" t="s">
        <v>15</v>
      </c>
      <c r="AC5" s="30" t="s">
        <v>19</v>
      </c>
      <c r="AD5" s="10"/>
      <c r="AE5" s="99" t="s">
        <v>15</v>
      </c>
      <c r="AF5" s="30" t="s">
        <v>19</v>
      </c>
      <c r="AG5" s="18"/>
      <c r="AH5" s="29" t="s">
        <v>15</v>
      </c>
      <c r="AI5" s="30" t="s">
        <v>19</v>
      </c>
      <c r="AJ5" s="10"/>
      <c r="AK5" s="105" t="s">
        <v>20</v>
      </c>
      <c r="AL5" s="31" t="s">
        <v>21</v>
      </c>
      <c r="AM5" s="31" t="s">
        <v>22</v>
      </c>
      <c r="AN5" s="32" t="s">
        <v>23</v>
      </c>
      <c r="AO5" s="30" t="s">
        <v>24</v>
      </c>
      <c r="AP5" s="10"/>
      <c r="AQ5" s="33" t="s">
        <v>24</v>
      </c>
      <c r="AR5" s="23"/>
      <c r="AS5" s="34" t="s">
        <v>25</v>
      </c>
    </row>
    <row r="6" spans="1:47" x14ac:dyDescent="0.2">
      <c r="A6" s="92"/>
      <c r="C6" s="92"/>
      <c r="D6" s="10"/>
      <c r="E6" s="10"/>
      <c r="F6" s="10"/>
      <c r="G6" s="10"/>
      <c r="H6" s="32" t="s">
        <v>26</v>
      </c>
      <c r="I6" s="26"/>
      <c r="J6" s="32" t="s">
        <v>27</v>
      </c>
      <c r="K6" s="26"/>
      <c r="L6" s="25"/>
      <c r="M6" s="25"/>
      <c r="N6" s="25"/>
      <c r="O6" s="27"/>
      <c r="P6" s="28"/>
      <c r="Q6" s="35" t="s">
        <v>24</v>
      </c>
      <c r="R6" s="10"/>
      <c r="S6" s="100"/>
      <c r="T6" s="37" t="s">
        <v>28</v>
      </c>
      <c r="U6" s="18"/>
      <c r="V6" s="100"/>
      <c r="W6" s="37" t="s">
        <v>28</v>
      </c>
      <c r="X6" s="10"/>
      <c r="Y6" s="100"/>
      <c r="Z6" s="37" t="s">
        <v>28</v>
      </c>
      <c r="AA6" s="10"/>
      <c r="AB6" s="100"/>
      <c r="AC6" s="37" t="s">
        <v>28</v>
      </c>
      <c r="AD6" s="10"/>
      <c r="AE6" s="100"/>
      <c r="AF6" s="37" t="s">
        <v>28</v>
      </c>
      <c r="AG6" s="18"/>
      <c r="AH6" s="36"/>
      <c r="AI6" s="37" t="s">
        <v>28</v>
      </c>
      <c r="AJ6" s="10"/>
      <c r="AK6" s="106" t="s">
        <v>29</v>
      </c>
      <c r="AL6" s="31" t="s">
        <v>15</v>
      </c>
      <c r="AM6" s="31" t="s">
        <v>16</v>
      </c>
      <c r="AN6" s="38" t="s">
        <v>24</v>
      </c>
      <c r="AO6" s="39" t="s">
        <v>28</v>
      </c>
      <c r="AP6" s="10"/>
      <c r="AQ6" s="33" t="s">
        <v>30</v>
      </c>
      <c r="AR6" s="23"/>
      <c r="AS6" s="34"/>
    </row>
    <row r="7" spans="1:47" x14ac:dyDescent="0.2">
      <c r="A7" s="92"/>
      <c r="C7" s="92"/>
      <c r="D7" s="10"/>
      <c r="E7" s="10"/>
      <c r="F7" s="10"/>
      <c r="G7" s="10"/>
      <c r="H7" s="40" t="s">
        <v>15</v>
      </c>
      <c r="I7" s="26"/>
      <c r="J7" s="40" t="s">
        <v>15</v>
      </c>
      <c r="K7" s="26"/>
      <c r="L7" s="25"/>
      <c r="M7" s="25"/>
      <c r="N7" s="25"/>
      <c r="O7" s="27"/>
      <c r="P7" s="28"/>
      <c r="Q7" s="41" t="s">
        <v>30</v>
      </c>
      <c r="R7" s="10"/>
      <c r="S7" s="101"/>
      <c r="T7" s="43" t="s">
        <v>31</v>
      </c>
      <c r="U7" s="18"/>
      <c r="V7" s="101"/>
      <c r="W7" s="43" t="s">
        <v>31</v>
      </c>
      <c r="X7" s="10"/>
      <c r="Y7" s="101"/>
      <c r="Z7" s="43" t="s">
        <v>31</v>
      </c>
      <c r="AA7" s="10"/>
      <c r="AB7" s="101"/>
      <c r="AC7" s="43" t="s">
        <v>31</v>
      </c>
      <c r="AD7" s="10"/>
      <c r="AE7" s="101"/>
      <c r="AF7" s="43" t="s">
        <v>31</v>
      </c>
      <c r="AG7" s="18"/>
      <c r="AH7" s="42"/>
      <c r="AI7" s="43" t="s">
        <v>31</v>
      </c>
      <c r="AJ7" s="10"/>
      <c r="AK7" s="107" t="s">
        <v>15</v>
      </c>
      <c r="AL7" s="31"/>
      <c r="AM7" s="31"/>
      <c r="AN7" s="40" t="s">
        <v>30</v>
      </c>
      <c r="AO7" s="44" t="s">
        <v>31</v>
      </c>
      <c r="AP7" s="10"/>
      <c r="AQ7" s="45"/>
      <c r="AR7" s="23"/>
      <c r="AS7" s="46"/>
    </row>
    <row r="8" spans="1:47" x14ac:dyDescent="0.2">
      <c r="B8" s="1"/>
    </row>
    <row r="9" spans="1:47" s="77" customFormat="1" ht="20.25" customHeight="1" x14ac:dyDescent="0.25">
      <c r="A9" s="96">
        <v>714</v>
      </c>
      <c r="C9" s="93" t="s">
        <v>84</v>
      </c>
      <c r="F9" s="6" t="s">
        <v>94</v>
      </c>
      <c r="G9" s="79"/>
      <c r="H9" s="47">
        <v>0.57291666666666596</v>
      </c>
      <c r="I9" s="59"/>
      <c r="J9" s="47">
        <v>0.61458333333333304</v>
      </c>
      <c r="K9" s="62"/>
      <c r="L9" s="61">
        <f t="shared" ref="L9:L23" si="0">J9-H9</f>
        <v>4.1666666666667074E-2</v>
      </c>
      <c r="M9" s="63">
        <v>4.1666666666666664E-2</v>
      </c>
      <c r="N9" s="61">
        <f t="shared" ref="N9:N23" si="1">ABS(L9-M9)</f>
        <v>4.0939474033052647E-16</v>
      </c>
      <c r="O9" s="62"/>
      <c r="P9" s="64">
        <f t="shared" ref="P9:P23" si="2">(N9*24*60*60-60)*0.25</f>
        <v>-14.999999999991157</v>
      </c>
      <c r="Q9" s="64">
        <f t="shared" ref="Q9:Q18" si="3">IF((P9&lt;0),0,P9)</f>
        <v>0</v>
      </c>
      <c r="R9" s="59"/>
      <c r="S9" s="102">
        <v>33.380000000000003</v>
      </c>
      <c r="T9" s="59">
        <v>0</v>
      </c>
      <c r="U9" s="59"/>
      <c r="V9" s="102">
        <v>36.6</v>
      </c>
      <c r="W9" s="59">
        <v>0</v>
      </c>
      <c r="X9" s="59"/>
      <c r="Y9" s="102">
        <v>35.22</v>
      </c>
      <c r="Z9" s="59">
        <v>0</v>
      </c>
      <c r="AA9" s="59"/>
      <c r="AB9" s="102">
        <v>32.700000000000003</v>
      </c>
      <c r="AC9" s="59">
        <v>0</v>
      </c>
      <c r="AD9" s="59"/>
      <c r="AE9" s="102">
        <v>52</v>
      </c>
      <c r="AF9" s="59">
        <v>0</v>
      </c>
      <c r="AG9" s="59"/>
      <c r="AH9" s="74">
        <v>0</v>
      </c>
      <c r="AI9" s="59"/>
      <c r="AJ9" s="59"/>
      <c r="AK9" s="102">
        <v>143.06</v>
      </c>
      <c r="AL9" s="65">
        <v>200</v>
      </c>
      <c r="AM9" s="65">
        <f t="shared" ref="AM9:AM23" si="4">AK9-AL9</f>
        <v>-56.94</v>
      </c>
      <c r="AN9" s="66">
        <f t="shared" ref="AN9:AN23" si="5">IF(AM9&lt;0,0*AK9,0*AL9+0.5*AM9)</f>
        <v>0</v>
      </c>
      <c r="AO9" s="67">
        <v>0</v>
      </c>
      <c r="AP9" s="67"/>
      <c r="AQ9" s="80">
        <f t="shared" ref="AQ9:AQ23" si="6">Q9+(S9*0.25+T9)+(V9*0.25+W9)+(Y9*0.25+Z9)+(AB9*0.25+AC9)+(AE9*0.25+AF9)+(AH9*0.25+AI9)+AN9+AO9</f>
        <v>47.475000000000001</v>
      </c>
      <c r="AR9" s="7"/>
      <c r="AS9" s="118">
        <v>1</v>
      </c>
    </row>
    <row r="10" spans="1:47" ht="20.25" customHeight="1" x14ac:dyDescent="0.25">
      <c r="A10" s="96">
        <v>4630</v>
      </c>
      <c r="B10" s="1"/>
      <c r="C10" s="93" t="s">
        <v>79</v>
      </c>
      <c r="F10" s="6" t="s">
        <v>94</v>
      </c>
      <c r="H10" s="47">
        <v>0.55555555555555503</v>
      </c>
      <c r="I10" s="59"/>
      <c r="J10" s="47">
        <v>0.59722222222222199</v>
      </c>
      <c r="K10" s="62"/>
      <c r="L10" s="61">
        <f t="shared" si="0"/>
        <v>4.1666666666666963E-2</v>
      </c>
      <c r="M10" s="63">
        <v>4.1666666666666664E-2</v>
      </c>
      <c r="N10" s="61">
        <f t="shared" si="1"/>
        <v>2.9837243786801082E-16</v>
      </c>
      <c r="O10" s="62"/>
      <c r="P10" s="64">
        <f t="shared" si="2"/>
        <v>-14.999999999993555</v>
      </c>
      <c r="Q10" s="64">
        <f t="shared" si="3"/>
        <v>0</v>
      </c>
      <c r="R10" s="59"/>
      <c r="S10" s="102">
        <v>35.409999999999997</v>
      </c>
      <c r="T10" s="59">
        <v>0</v>
      </c>
      <c r="U10" s="59"/>
      <c r="V10" s="102">
        <v>35.22</v>
      </c>
      <c r="W10" s="59">
        <v>0</v>
      </c>
      <c r="X10" s="59"/>
      <c r="Y10" s="102">
        <v>36.83</v>
      </c>
      <c r="Z10" s="59">
        <v>0</v>
      </c>
      <c r="AA10" s="59"/>
      <c r="AB10" s="102">
        <v>34.909999999999997</v>
      </c>
      <c r="AC10" s="59">
        <v>0</v>
      </c>
      <c r="AD10" s="59"/>
      <c r="AE10" s="102">
        <v>57.47</v>
      </c>
      <c r="AF10" s="59">
        <v>0</v>
      </c>
      <c r="AG10" s="59"/>
      <c r="AH10" s="74">
        <v>0</v>
      </c>
      <c r="AI10" s="59"/>
      <c r="AJ10" s="59"/>
      <c r="AK10" s="102">
        <v>173.56</v>
      </c>
      <c r="AL10" s="65">
        <v>200</v>
      </c>
      <c r="AM10" s="65">
        <f t="shared" si="4"/>
        <v>-26.439999999999998</v>
      </c>
      <c r="AN10" s="66">
        <f t="shared" si="5"/>
        <v>0</v>
      </c>
      <c r="AO10" s="67">
        <v>0</v>
      </c>
      <c r="AP10" s="67"/>
      <c r="AQ10" s="80">
        <f t="shared" si="6"/>
        <v>49.96</v>
      </c>
      <c r="AS10" s="118">
        <v>2</v>
      </c>
    </row>
    <row r="11" spans="1:47" s="77" customFormat="1" ht="20.25" customHeight="1" x14ac:dyDescent="0.25">
      <c r="A11" s="96">
        <v>5314</v>
      </c>
      <c r="C11" s="96" t="s">
        <v>83</v>
      </c>
      <c r="F11" s="6" t="s">
        <v>94</v>
      </c>
      <c r="H11" s="47">
        <v>0.56944444444444398</v>
      </c>
      <c r="I11" s="59"/>
      <c r="J11" s="47">
        <v>0.61111111111111105</v>
      </c>
      <c r="K11" s="62"/>
      <c r="L11" s="61">
        <f t="shared" si="0"/>
        <v>4.1666666666667074E-2</v>
      </c>
      <c r="M11" s="63">
        <v>4.1666666666666664E-2</v>
      </c>
      <c r="N11" s="61">
        <f t="shared" si="1"/>
        <v>4.0939474033052647E-16</v>
      </c>
      <c r="O11" s="62"/>
      <c r="P11" s="64">
        <f t="shared" si="2"/>
        <v>-14.999999999991157</v>
      </c>
      <c r="Q11" s="64">
        <f t="shared" si="3"/>
        <v>0</v>
      </c>
      <c r="R11" s="59"/>
      <c r="S11" s="102">
        <v>35.07</v>
      </c>
      <c r="T11" s="59">
        <v>0</v>
      </c>
      <c r="U11" s="59"/>
      <c r="V11" s="102">
        <v>38.619999999999997</v>
      </c>
      <c r="W11" s="59">
        <v>0</v>
      </c>
      <c r="X11" s="59"/>
      <c r="Y11" s="102">
        <v>37.51</v>
      </c>
      <c r="Z11" s="59">
        <v>0</v>
      </c>
      <c r="AA11" s="59"/>
      <c r="AB11" s="102">
        <v>37.75</v>
      </c>
      <c r="AC11" s="59">
        <v>0</v>
      </c>
      <c r="AD11" s="59"/>
      <c r="AE11" s="102">
        <v>54.25</v>
      </c>
      <c r="AF11" s="59">
        <v>0</v>
      </c>
      <c r="AG11" s="59"/>
      <c r="AH11" s="74">
        <v>0</v>
      </c>
      <c r="AI11" s="59"/>
      <c r="AJ11" s="59"/>
      <c r="AK11" s="102">
        <v>159.84</v>
      </c>
      <c r="AL11" s="65">
        <v>200</v>
      </c>
      <c r="AM11" s="65">
        <f t="shared" si="4"/>
        <v>-40.159999999999997</v>
      </c>
      <c r="AN11" s="66">
        <f t="shared" si="5"/>
        <v>0</v>
      </c>
      <c r="AO11" s="67">
        <v>0</v>
      </c>
      <c r="AP11" s="67"/>
      <c r="AQ11" s="80">
        <f t="shared" si="6"/>
        <v>50.8</v>
      </c>
      <c r="AR11" s="7"/>
      <c r="AS11" s="118">
        <v>3</v>
      </c>
    </row>
    <row r="12" spans="1:47" s="59" customFormat="1" ht="20.25" customHeight="1" x14ac:dyDescent="0.25">
      <c r="A12" s="96">
        <v>4817</v>
      </c>
      <c r="B12" s="1"/>
      <c r="C12" s="96" t="s">
        <v>64</v>
      </c>
      <c r="D12" s="1"/>
      <c r="E12" s="1"/>
      <c r="F12" s="6" t="s">
        <v>94</v>
      </c>
      <c r="G12" s="60"/>
      <c r="H12" s="47">
        <v>0.59722222222222199</v>
      </c>
      <c r="J12" s="47">
        <v>0.63888888888888895</v>
      </c>
      <c r="K12" s="62"/>
      <c r="L12" s="61">
        <f t="shared" si="0"/>
        <v>4.1666666666666963E-2</v>
      </c>
      <c r="M12" s="63">
        <v>4.1666666666666664E-2</v>
      </c>
      <c r="N12" s="61">
        <f t="shared" si="1"/>
        <v>2.9837243786801082E-16</v>
      </c>
      <c r="O12" s="62"/>
      <c r="P12" s="64">
        <f t="shared" si="2"/>
        <v>-14.999999999993555</v>
      </c>
      <c r="Q12" s="64">
        <f t="shared" si="3"/>
        <v>0</v>
      </c>
      <c r="S12" s="102">
        <v>40.07</v>
      </c>
      <c r="T12" s="59">
        <v>0</v>
      </c>
      <c r="V12" s="102">
        <v>42.07</v>
      </c>
      <c r="W12" s="59">
        <v>0</v>
      </c>
      <c r="Y12" s="102">
        <v>42.44</v>
      </c>
      <c r="Z12" s="59">
        <v>0</v>
      </c>
      <c r="AB12" s="102">
        <v>43.69</v>
      </c>
      <c r="AC12" s="59">
        <v>0</v>
      </c>
      <c r="AE12" s="102">
        <v>58.94</v>
      </c>
      <c r="AF12" s="59">
        <v>0</v>
      </c>
      <c r="AH12" s="74">
        <v>0</v>
      </c>
      <c r="AK12" s="102">
        <v>160.69</v>
      </c>
      <c r="AL12" s="65">
        <v>200</v>
      </c>
      <c r="AM12" s="65">
        <f t="shared" si="4"/>
        <v>-39.31</v>
      </c>
      <c r="AN12" s="66">
        <f t="shared" si="5"/>
        <v>0</v>
      </c>
      <c r="AO12" s="67">
        <v>0</v>
      </c>
      <c r="AP12" s="67"/>
      <c r="AQ12" s="80">
        <f t="shared" si="6"/>
        <v>56.802499999999995</v>
      </c>
      <c r="AR12" s="7"/>
      <c r="AS12" s="118">
        <v>4</v>
      </c>
      <c r="AT12" s="1"/>
      <c r="AU12" s="1"/>
    </row>
    <row r="13" spans="1:47" s="77" customFormat="1" ht="20.25" customHeight="1" x14ac:dyDescent="0.2">
      <c r="A13" s="96">
        <v>6</v>
      </c>
      <c r="C13" s="96" t="s">
        <v>38</v>
      </c>
      <c r="D13" s="1"/>
      <c r="E13" s="1"/>
      <c r="F13" s="6" t="s">
        <v>94</v>
      </c>
      <c r="H13" s="47">
        <v>0.38194444444444442</v>
      </c>
      <c r="I13" s="59"/>
      <c r="J13" s="47">
        <v>0.4236111111111111</v>
      </c>
      <c r="K13" s="62"/>
      <c r="L13" s="61">
        <f t="shared" si="0"/>
        <v>4.1666666666666685E-2</v>
      </c>
      <c r="M13" s="63">
        <v>4.1666666666666664E-2</v>
      </c>
      <c r="N13" s="61">
        <f t="shared" si="1"/>
        <v>2.0816681711721685E-17</v>
      </c>
      <c r="O13" s="62"/>
      <c r="P13" s="64">
        <f t="shared" si="2"/>
        <v>-14.999999999999551</v>
      </c>
      <c r="Q13" s="64">
        <f t="shared" si="3"/>
        <v>0</v>
      </c>
      <c r="R13" s="59"/>
      <c r="S13" s="102">
        <v>41.37</v>
      </c>
      <c r="T13" s="59">
        <v>0</v>
      </c>
      <c r="U13" s="59"/>
      <c r="V13" s="102">
        <v>42.72</v>
      </c>
      <c r="W13" s="59">
        <v>0</v>
      </c>
      <c r="X13" s="59"/>
      <c r="Y13" s="102">
        <v>41.94</v>
      </c>
      <c r="Z13" s="59">
        <v>0</v>
      </c>
      <c r="AA13" s="59"/>
      <c r="AB13" s="102">
        <v>41.19</v>
      </c>
      <c r="AC13" s="59">
        <v>0</v>
      </c>
      <c r="AD13" s="59"/>
      <c r="AE13" s="102">
        <v>61.63</v>
      </c>
      <c r="AF13" s="59">
        <v>0</v>
      </c>
      <c r="AG13" s="59"/>
      <c r="AH13" s="74">
        <v>0</v>
      </c>
      <c r="AI13" s="59"/>
      <c r="AJ13" s="59"/>
      <c r="AK13" s="102">
        <v>152.01</v>
      </c>
      <c r="AL13" s="65">
        <v>200</v>
      </c>
      <c r="AM13" s="65">
        <f t="shared" si="4"/>
        <v>-47.990000000000009</v>
      </c>
      <c r="AN13" s="66">
        <f t="shared" si="5"/>
        <v>0</v>
      </c>
      <c r="AO13" s="67">
        <v>0</v>
      </c>
      <c r="AP13" s="67"/>
      <c r="AQ13" s="80">
        <f t="shared" si="6"/>
        <v>57.212499999999999</v>
      </c>
      <c r="AR13" s="7"/>
      <c r="AS13" s="75">
        <v>5</v>
      </c>
    </row>
    <row r="14" spans="1:47" s="77" customFormat="1" ht="20.25" customHeight="1" x14ac:dyDescent="0.2">
      <c r="A14" s="93">
        <v>4430</v>
      </c>
      <c r="C14" s="96" t="s">
        <v>73</v>
      </c>
      <c r="D14" s="6"/>
      <c r="E14" s="1"/>
      <c r="F14" s="6" t="s">
        <v>94</v>
      </c>
      <c r="G14" s="79"/>
      <c r="H14" s="47">
        <v>0.53472222222222199</v>
      </c>
      <c r="I14" s="59"/>
      <c r="J14" s="47">
        <v>0.57638888888888895</v>
      </c>
      <c r="K14" s="62"/>
      <c r="L14" s="61">
        <f t="shared" si="0"/>
        <v>4.1666666666666963E-2</v>
      </c>
      <c r="M14" s="63">
        <v>4.1666666666666664E-2</v>
      </c>
      <c r="N14" s="61">
        <f t="shared" si="1"/>
        <v>2.9837243786801082E-16</v>
      </c>
      <c r="O14" s="62"/>
      <c r="P14" s="64">
        <f t="shared" si="2"/>
        <v>-14.999999999993555</v>
      </c>
      <c r="Q14" s="64">
        <f t="shared" si="3"/>
        <v>0</v>
      </c>
      <c r="R14" s="59"/>
      <c r="S14" s="102">
        <v>45.87</v>
      </c>
      <c r="T14" s="59">
        <v>0</v>
      </c>
      <c r="U14" s="59"/>
      <c r="V14" s="102">
        <v>48.47</v>
      </c>
      <c r="W14" s="59">
        <v>0</v>
      </c>
      <c r="X14" s="59"/>
      <c r="Y14" s="102">
        <v>41.47</v>
      </c>
      <c r="Z14" s="59">
        <v>0</v>
      </c>
      <c r="AA14" s="59"/>
      <c r="AB14" s="102">
        <v>42.5</v>
      </c>
      <c r="AC14" s="59">
        <v>0</v>
      </c>
      <c r="AD14" s="59"/>
      <c r="AE14" s="102">
        <v>65.81</v>
      </c>
      <c r="AF14" s="59">
        <v>0</v>
      </c>
      <c r="AG14" s="59"/>
      <c r="AH14" s="74">
        <v>0</v>
      </c>
      <c r="AI14" s="59"/>
      <c r="AJ14" s="59"/>
      <c r="AK14" s="102">
        <v>170.02</v>
      </c>
      <c r="AL14" s="65">
        <v>200</v>
      </c>
      <c r="AM14" s="65">
        <f t="shared" si="4"/>
        <v>-29.97999999999999</v>
      </c>
      <c r="AN14" s="66">
        <f t="shared" si="5"/>
        <v>0</v>
      </c>
      <c r="AO14" s="67">
        <v>0</v>
      </c>
      <c r="AP14" s="67"/>
      <c r="AQ14" s="80">
        <f t="shared" si="6"/>
        <v>61.03</v>
      </c>
      <c r="AR14" s="49"/>
      <c r="AS14" s="48">
        <v>6</v>
      </c>
    </row>
    <row r="15" spans="1:47" ht="20.25" customHeight="1" x14ac:dyDescent="0.2">
      <c r="A15" s="96">
        <v>4571</v>
      </c>
      <c r="B15" s="1"/>
      <c r="C15" s="96" t="s">
        <v>44</v>
      </c>
      <c r="F15" s="6" t="s">
        <v>94</v>
      </c>
      <c r="H15" s="47">
        <v>0.40277777777777801</v>
      </c>
      <c r="I15" s="59"/>
      <c r="J15" s="47">
        <v>0.44427604166666662</v>
      </c>
      <c r="K15" s="62"/>
      <c r="L15" s="61">
        <f t="shared" si="0"/>
        <v>4.1498263888888609E-2</v>
      </c>
      <c r="M15" s="63">
        <v>4.1666666666666664E-2</v>
      </c>
      <c r="N15" s="61">
        <f t="shared" si="1"/>
        <v>1.6840277777805529E-4</v>
      </c>
      <c r="O15" s="62"/>
      <c r="P15" s="64">
        <f t="shared" si="2"/>
        <v>-11.362499999994006</v>
      </c>
      <c r="Q15" s="64">
        <f t="shared" si="3"/>
        <v>0</v>
      </c>
      <c r="R15" s="59"/>
      <c r="S15" s="102">
        <v>40.630000000000003</v>
      </c>
      <c r="T15" s="59">
        <v>0</v>
      </c>
      <c r="U15" s="59"/>
      <c r="V15" s="102">
        <v>47.31</v>
      </c>
      <c r="W15" s="59">
        <v>0</v>
      </c>
      <c r="X15" s="59"/>
      <c r="Y15" s="102">
        <v>46.65</v>
      </c>
      <c r="Z15" s="59">
        <v>0</v>
      </c>
      <c r="AA15" s="59"/>
      <c r="AB15" s="102">
        <v>40.78</v>
      </c>
      <c r="AC15" s="59">
        <v>0</v>
      </c>
      <c r="AD15" s="59"/>
      <c r="AE15" s="102">
        <v>69.91</v>
      </c>
      <c r="AF15" s="59">
        <v>0</v>
      </c>
      <c r="AG15" s="59"/>
      <c r="AH15" s="74">
        <v>0</v>
      </c>
      <c r="AI15" s="59"/>
      <c r="AJ15" s="59"/>
      <c r="AK15" s="102">
        <v>155.01</v>
      </c>
      <c r="AL15" s="65">
        <v>200</v>
      </c>
      <c r="AM15" s="65">
        <f t="shared" si="4"/>
        <v>-44.990000000000009</v>
      </c>
      <c r="AN15" s="66">
        <f t="shared" si="5"/>
        <v>0</v>
      </c>
      <c r="AO15" s="67">
        <v>0</v>
      </c>
      <c r="AP15" s="67"/>
      <c r="AQ15" s="80">
        <f t="shared" si="6"/>
        <v>61.32</v>
      </c>
      <c r="AS15" s="48">
        <v>7</v>
      </c>
    </row>
    <row r="16" spans="1:47" s="59" customFormat="1" ht="20.25" customHeight="1" x14ac:dyDescent="0.2">
      <c r="A16" s="96">
        <v>3035</v>
      </c>
      <c r="C16" s="96" t="s">
        <v>88</v>
      </c>
      <c r="F16" s="6" t="s">
        <v>94</v>
      </c>
      <c r="G16" s="60"/>
      <c r="H16" s="47">
        <v>0.59027777777777701</v>
      </c>
      <c r="J16" s="47">
        <v>0.63194444444444398</v>
      </c>
      <c r="K16" s="62"/>
      <c r="L16" s="61">
        <f t="shared" si="0"/>
        <v>4.1666666666666963E-2</v>
      </c>
      <c r="M16" s="63">
        <v>4.1666666666666664E-2</v>
      </c>
      <c r="N16" s="61">
        <f t="shared" si="1"/>
        <v>2.9837243786801082E-16</v>
      </c>
      <c r="O16" s="62"/>
      <c r="P16" s="64">
        <f t="shared" si="2"/>
        <v>-14.999999999993555</v>
      </c>
      <c r="Q16" s="64">
        <f t="shared" si="3"/>
        <v>0</v>
      </c>
      <c r="S16" s="102">
        <v>37.9</v>
      </c>
      <c r="T16" s="59">
        <v>0</v>
      </c>
      <c r="V16" s="102">
        <v>39.19</v>
      </c>
      <c r="W16" s="59">
        <v>0</v>
      </c>
      <c r="Y16" s="102">
        <v>53.01</v>
      </c>
      <c r="Z16" s="59">
        <v>0</v>
      </c>
      <c r="AB16" s="102">
        <v>54.75</v>
      </c>
      <c r="AC16" s="59">
        <v>0</v>
      </c>
      <c r="AE16" s="102">
        <v>68.47</v>
      </c>
      <c r="AF16" s="59">
        <v>0</v>
      </c>
      <c r="AH16" s="74">
        <v>0</v>
      </c>
      <c r="AK16" s="102">
        <v>154.85</v>
      </c>
      <c r="AL16" s="65">
        <v>200</v>
      </c>
      <c r="AM16" s="65">
        <f t="shared" si="4"/>
        <v>-45.150000000000006</v>
      </c>
      <c r="AN16" s="66">
        <f t="shared" si="5"/>
        <v>0</v>
      </c>
      <c r="AO16" s="67">
        <v>0</v>
      </c>
      <c r="AP16" s="67"/>
      <c r="AQ16" s="80">
        <f t="shared" si="6"/>
        <v>63.33</v>
      </c>
      <c r="AR16" s="68"/>
      <c r="AS16" s="48">
        <v>8</v>
      </c>
    </row>
    <row r="17" spans="1:45" ht="20.25" customHeight="1" x14ac:dyDescent="0.2">
      <c r="A17" s="96">
        <v>21</v>
      </c>
      <c r="B17" s="1"/>
      <c r="C17" s="96" t="s">
        <v>61</v>
      </c>
      <c r="F17" s="6" t="s">
        <v>94</v>
      </c>
      <c r="G17" s="56"/>
      <c r="H17" s="47">
        <v>0.47569444444444398</v>
      </c>
      <c r="I17" s="59"/>
      <c r="J17" s="47">
        <v>0.51701388888888888</v>
      </c>
      <c r="K17" s="62"/>
      <c r="L17" s="61">
        <f t="shared" si="0"/>
        <v>4.1319444444444908E-2</v>
      </c>
      <c r="M17" s="63">
        <v>4.1666666666666664E-2</v>
      </c>
      <c r="N17" s="61">
        <f t="shared" si="1"/>
        <v>3.4722222222175608E-4</v>
      </c>
      <c r="O17" s="62"/>
      <c r="P17" s="64">
        <f t="shared" si="2"/>
        <v>-7.5000000000100684</v>
      </c>
      <c r="Q17" s="64">
        <f t="shared" si="3"/>
        <v>0</v>
      </c>
      <c r="R17" s="59"/>
      <c r="S17" s="102">
        <v>51.38</v>
      </c>
      <c r="T17" s="59">
        <v>0</v>
      </c>
      <c r="U17" s="59"/>
      <c r="V17" s="102">
        <v>46.91</v>
      </c>
      <c r="W17" s="59">
        <v>0</v>
      </c>
      <c r="X17" s="59"/>
      <c r="Y17" s="102">
        <v>51.78</v>
      </c>
      <c r="Z17" s="59">
        <v>0</v>
      </c>
      <c r="AA17" s="59"/>
      <c r="AB17" s="102">
        <v>69.75</v>
      </c>
      <c r="AC17" s="59">
        <v>0</v>
      </c>
      <c r="AD17" s="59"/>
      <c r="AE17" s="102">
        <v>63.69</v>
      </c>
      <c r="AF17" s="59">
        <v>0</v>
      </c>
      <c r="AG17" s="59"/>
      <c r="AH17" s="74">
        <v>0</v>
      </c>
      <c r="AI17" s="59"/>
      <c r="AJ17" s="59"/>
      <c r="AK17" s="102">
        <v>184.6</v>
      </c>
      <c r="AL17" s="65">
        <v>200</v>
      </c>
      <c r="AM17" s="65">
        <f t="shared" si="4"/>
        <v>-15.400000000000006</v>
      </c>
      <c r="AN17" s="66">
        <f t="shared" si="5"/>
        <v>0</v>
      </c>
      <c r="AO17" s="67">
        <v>0</v>
      </c>
      <c r="AP17" s="67"/>
      <c r="AQ17" s="80">
        <f t="shared" si="6"/>
        <v>70.877499999999998</v>
      </c>
      <c r="AR17" s="49"/>
      <c r="AS17" s="48">
        <v>9</v>
      </c>
    </row>
    <row r="18" spans="1:45" ht="20.25" customHeight="1" x14ac:dyDescent="0.2">
      <c r="A18" s="96">
        <v>48</v>
      </c>
      <c r="B18" s="1"/>
      <c r="C18" s="93" t="s">
        <v>86</v>
      </c>
      <c r="F18" s="6" t="s">
        <v>94</v>
      </c>
      <c r="H18" s="47">
        <v>0.38194444444444442</v>
      </c>
      <c r="I18" s="59"/>
      <c r="J18" s="47">
        <v>0.42405092592592591</v>
      </c>
      <c r="K18" s="62"/>
      <c r="L18" s="61">
        <f t="shared" si="0"/>
        <v>4.2106481481481495E-2</v>
      </c>
      <c r="M18" s="63">
        <v>4.1666666666666664E-2</v>
      </c>
      <c r="N18" s="61">
        <f t="shared" si="1"/>
        <v>4.3981481481483037E-4</v>
      </c>
      <c r="O18" s="62"/>
      <c r="P18" s="64">
        <f t="shared" si="2"/>
        <v>-5.4999999999996643</v>
      </c>
      <c r="Q18" s="64">
        <f t="shared" si="3"/>
        <v>0</v>
      </c>
      <c r="R18" s="59"/>
      <c r="S18" s="102">
        <v>49.85</v>
      </c>
      <c r="T18" s="59">
        <v>0</v>
      </c>
      <c r="U18" s="59"/>
      <c r="V18" s="102">
        <v>53.28</v>
      </c>
      <c r="W18" s="59">
        <v>0</v>
      </c>
      <c r="X18" s="59"/>
      <c r="Y18" s="102">
        <v>59.56</v>
      </c>
      <c r="Z18" s="59">
        <v>0</v>
      </c>
      <c r="AA18" s="59"/>
      <c r="AB18" s="102">
        <v>50.19</v>
      </c>
      <c r="AC18" s="59">
        <v>0</v>
      </c>
      <c r="AD18" s="59"/>
      <c r="AE18" s="102">
        <v>79</v>
      </c>
      <c r="AF18" s="59">
        <v>0</v>
      </c>
      <c r="AG18" s="59"/>
      <c r="AH18" s="74">
        <v>0</v>
      </c>
      <c r="AI18" s="59"/>
      <c r="AJ18" s="59"/>
      <c r="AK18" s="102">
        <v>167.09</v>
      </c>
      <c r="AL18" s="65">
        <v>200</v>
      </c>
      <c r="AM18" s="65">
        <f t="shared" si="4"/>
        <v>-32.909999999999997</v>
      </c>
      <c r="AN18" s="66">
        <f t="shared" si="5"/>
        <v>0</v>
      </c>
      <c r="AO18" s="67">
        <v>0</v>
      </c>
      <c r="AP18" s="67"/>
      <c r="AQ18" s="80">
        <f t="shared" si="6"/>
        <v>72.97</v>
      </c>
      <c r="AS18" s="48">
        <v>10</v>
      </c>
    </row>
    <row r="19" spans="1:45" s="77" customFormat="1" ht="20.25" customHeight="1" x14ac:dyDescent="0.2">
      <c r="A19" s="96">
        <v>4842</v>
      </c>
      <c r="C19" s="96" t="s">
        <v>55</v>
      </c>
      <c r="F19" s="6" t="s">
        <v>94</v>
      </c>
      <c r="H19" s="47">
        <v>0.4513888888888889</v>
      </c>
      <c r="J19" s="47">
        <v>0.49872685185185184</v>
      </c>
      <c r="K19" s="62"/>
      <c r="L19" s="61">
        <f t="shared" si="0"/>
        <v>4.7337962962962943E-2</v>
      </c>
      <c r="M19" s="63">
        <v>4.1666666666666664E-2</v>
      </c>
      <c r="N19" s="61">
        <f t="shared" si="1"/>
        <v>5.6712962962962785E-3</v>
      </c>
      <c r="O19" s="62"/>
      <c r="P19" s="64">
        <f t="shared" si="2"/>
        <v>107.49999999999962</v>
      </c>
      <c r="Q19" s="64">
        <v>0</v>
      </c>
      <c r="R19" s="59"/>
      <c r="S19" s="102">
        <v>75.34</v>
      </c>
      <c r="T19" s="59">
        <v>20</v>
      </c>
      <c r="U19" s="59"/>
      <c r="V19" s="102">
        <v>46.78</v>
      </c>
      <c r="W19" s="59">
        <v>0</v>
      </c>
      <c r="X19" s="59"/>
      <c r="Y19" s="102">
        <v>63.78</v>
      </c>
      <c r="Z19" s="59">
        <v>0</v>
      </c>
      <c r="AA19" s="59"/>
      <c r="AB19" s="102">
        <v>47.5</v>
      </c>
      <c r="AC19" s="59">
        <v>0</v>
      </c>
      <c r="AD19" s="59"/>
      <c r="AE19" s="102">
        <v>69.489999999999995</v>
      </c>
      <c r="AF19" s="59">
        <v>0</v>
      </c>
      <c r="AG19" s="59"/>
      <c r="AH19" s="74">
        <v>0</v>
      </c>
      <c r="AI19" s="59"/>
      <c r="AJ19" s="59"/>
      <c r="AK19" s="102">
        <v>168.26</v>
      </c>
      <c r="AL19" s="65">
        <v>200</v>
      </c>
      <c r="AM19" s="65">
        <f t="shared" si="4"/>
        <v>-31.740000000000009</v>
      </c>
      <c r="AN19" s="66">
        <f t="shared" si="5"/>
        <v>0</v>
      </c>
      <c r="AO19" s="67">
        <v>4</v>
      </c>
      <c r="AP19" s="67"/>
      <c r="AQ19" s="80">
        <f t="shared" si="6"/>
        <v>99.722499999999997</v>
      </c>
      <c r="AR19" s="7"/>
      <c r="AS19" s="48">
        <v>11</v>
      </c>
    </row>
    <row r="20" spans="1:45" ht="20.25" customHeight="1" x14ac:dyDescent="0.2">
      <c r="A20" s="96">
        <v>40</v>
      </c>
      <c r="B20" s="1"/>
      <c r="C20" s="96" t="s">
        <v>63</v>
      </c>
      <c r="F20" s="6" t="s">
        <v>94</v>
      </c>
      <c r="G20" s="56"/>
      <c r="H20" s="47">
        <v>0.48263888888888901</v>
      </c>
      <c r="I20" s="59"/>
      <c r="J20" s="47">
        <v>0.52375000000000005</v>
      </c>
      <c r="K20" s="62"/>
      <c r="L20" s="61">
        <f t="shared" si="0"/>
        <v>4.1111111111111043E-2</v>
      </c>
      <c r="M20" s="63">
        <v>4.1666666666666664E-2</v>
      </c>
      <c r="N20" s="61">
        <f t="shared" si="1"/>
        <v>5.5555555555562158E-4</v>
      </c>
      <c r="O20" s="62"/>
      <c r="P20" s="64">
        <f t="shared" si="2"/>
        <v>-2.9999999999985736</v>
      </c>
      <c r="Q20" s="64">
        <f>IF((P20&lt;0),0,P20)</f>
        <v>0</v>
      </c>
      <c r="R20" s="59"/>
      <c r="S20" s="102">
        <v>76.25</v>
      </c>
      <c r="T20" s="59">
        <v>0</v>
      </c>
      <c r="U20" s="59"/>
      <c r="V20" s="102">
        <v>67.23</v>
      </c>
      <c r="W20" s="59">
        <v>0</v>
      </c>
      <c r="X20" s="59"/>
      <c r="Y20" s="102">
        <v>99.31</v>
      </c>
      <c r="Z20" s="59">
        <v>2</v>
      </c>
      <c r="AA20" s="59"/>
      <c r="AB20" s="102">
        <v>70.37</v>
      </c>
      <c r="AC20" s="59">
        <v>0</v>
      </c>
      <c r="AD20" s="59"/>
      <c r="AE20" s="102">
        <v>91.91</v>
      </c>
      <c r="AF20" s="59">
        <v>0</v>
      </c>
      <c r="AG20" s="59"/>
      <c r="AH20" s="74">
        <v>0</v>
      </c>
      <c r="AI20" s="59"/>
      <c r="AJ20" s="59"/>
      <c r="AK20" s="102">
        <v>181.31</v>
      </c>
      <c r="AL20" s="65">
        <v>200</v>
      </c>
      <c r="AM20" s="65">
        <f t="shared" si="4"/>
        <v>-18.689999999999998</v>
      </c>
      <c r="AN20" s="66">
        <f t="shared" si="5"/>
        <v>0</v>
      </c>
      <c r="AO20" s="67">
        <v>0</v>
      </c>
      <c r="AP20" s="67"/>
      <c r="AQ20" s="80">
        <f t="shared" si="6"/>
        <v>103.26750000000001</v>
      </c>
      <c r="AS20" s="48">
        <v>12</v>
      </c>
    </row>
    <row r="21" spans="1:45" s="6" customFormat="1" ht="20.25" customHeight="1" x14ac:dyDescent="0.2">
      <c r="A21" s="96">
        <v>13</v>
      </c>
      <c r="C21" s="96" t="s">
        <v>98</v>
      </c>
      <c r="D21" s="1"/>
      <c r="F21" s="6" t="s">
        <v>94</v>
      </c>
      <c r="G21" s="57"/>
      <c r="H21" s="47">
        <v>0.4375</v>
      </c>
      <c r="J21" s="47">
        <v>0.47908564814814814</v>
      </c>
      <c r="K21" s="62"/>
      <c r="L21" s="61">
        <f t="shared" si="0"/>
        <v>4.1585648148148135E-2</v>
      </c>
      <c r="M21" s="63">
        <v>4.1666666666666664E-2</v>
      </c>
      <c r="N21" s="61">
        <f t="shared" si="1"/>
        <v>8.101851851852887E-5</v>
      </c>
      <c r="O21" s="62"/>
      <c r="P21" s="64">
        <f t="shared" si="2"/>
        <v>-13.249999999999776</v>
      </c>
      <c r="Q21" s="64">
        <f>IF((P21&lt;0),0,P21)</f>
        <v>0</v>
      </c>
      <c r="R21" s="59"/>
      <c r="S21" s="102">
        <v>45.37</v>
      </c>
      <c r="T21" s="59">
        <v>0</v>
      </c>
      <c r="U21" s="59"/>
      <c r="V21" s="102">
        <v>62.5</v>
      </c>
      <c r="W21" s="59">
        <v>0</v>
      </c>
      <c r="X21" s="59"/>
      <c r="Y21" s="102">
        <v>121.85</v>
      </c>
      <c r="Z21" s="59">
        <v>0</v>
      </c>
      <c r="AA21" s="59"/>
      <c r="AB21" s="102" t="s">
        <v>99</v>
      </c>
      <c r="AC21" s="59"/>
      <c r="AD21" s="59"/>
      <c r="AE21" s="102" t="s">
        <v>99</v>
      </c>
      <c r="AF21" s="59"/>
      <c r="AG21" s="59"/>
      <c r="AH21" s="74">
        <v>0</v>
      </c>
      <c r="AI21" s="59"/>
      <c r="AJ21" s="59"/>
      <c r="AK21" s="102" t="s">
        <v>99</v>
      </c>
      <c r="AL21" s="65">
        <v>200</v>
      </c>
      <c r="AM21" s="65" t="e">
        <f t="shared" si="4"/>
        <v>#VALUE!</v>
      </c>
      <c r="AN21" s="66" t="e">
        <f t="shared" si="5"/>
        <v>#VALUE!</v>
      </c>
      <c r="AO21" s="67"/>
      <c r="AP21" s="67"/>
      <c r="AQ21" s="80" t="e">
        <f t="shared" si="6"/>
        <v>#VALUE!</v>
      </c>
      <c r="AR21" s="49"/>
      <c r="AS21" s="55">
        <v>13</v>
      </c>
    </row>
    <row r="22" spans="1:45" ht="20.25" customHeight="1" x14ac:dyDescent="0.2">
      <c r="A22" s="93">
        <v>5261</v>
      </c>
      <c r="B22" s="1"/>
      <c r="C22" s="93" t="s">
        <v>68</v>
      </c>
      <c r="F22" s="6" t="s">
        <v>94</v>
      </c>
      <c r="H22" s="47">
        <v>0.52083333333333304</v>
      </c>
      <c r="I22" s="59"/>
      <c r="J22" s="47">
        <v>0.5625</v>
      </c>
      <c r="K22" s="62"/>
      <c r="L22" s="61">
        <f t="shared" si="0"/>
        <v>4.1666666666666963E-2</v>
      </c>
      <c r="M22" s="63">
        <v>4.1666666666666664E-2</v>
      </c>
      <c r="N22" s="61">
        <f t="shared" si="1"/>
        <v>2.9837243786801082E-16</v>
      </c>
      <c r="O22" s="62"/>
      <c r="P22" s="64">
        <f t="shared" si="2"/>
        <v>-14.999999999993555</v>
      </c>
      <c r="Q22" s="64">
        <f>IF((P22&lt;0),0,P22)</f>
        <v>0</v>
      </c>
      <c r="R22" s="59"/>
      <c r="S22" s="102">
        <v>42</v>
      </c>
      <c r="T22" s="59">
        <v>0</v>
      </c>
      <c r="U22" s="59"/>
      <c r="V22" s="102">
        <v>48.6</v>
      </c>
      <c r="W22" s="59">
        <v>0</v>
      </c>
      <c r="X22" s="59"/>
      <c r="Y22" s="102">
        <v>47.47</v>
      </c>
      <c r="Z22" s="59">
        <v>0</v>
      </c>
      <c r="AA22" s="59"/>
      <c r="AB22" s="102">
        <v>63.62</v>
      </c>
      <c r="AC22" s="59" t="s">
        <v>101</v>
      </c>
      <c r="AD22" s="59"/>
      <c r="AE22" s="102">
        <v>58.68</v>
      </c>
      <c r="AF22" s="59">
        <v>0</v>
      </c>
      <c r="AG22" s="59"/>
      <c r="AH22" s="74">
        <v>0</v>
      </c>
      <c r="AI22" s="59"/>
      <c r="AJ22" s="59"/>
      <c r="AK22" s="102">
        <v>150.31</v>
      </c>
      <c r="AL22" s="65">
        <v>200</v>
      </c>
      <c r="AM22" s="65">
        <f t="shared" si="4"/>
        <v>-49.69</v>
      </c>
      <c r="AN22" s="66">
        <f t="shared" si="5"/>
        <v>0</v>
      </c>
      <c r="AO22" s="67">
        <v>0</v>
      </c>
      <c r="AP22" s="67"/>
      <c r="AQ22" s="80" t="e">
        <f t="shared" si="6"/>
        <v>#VALUE!</v>
      </c>
      <c r="AS22" s="48">
        <v>14</v>
      </c>
    </row>
    <row r="23" spans="1:45" ht="20.25" customHeight="1" x14ac:dyDescent="0.2">
      <c r="A23" s="96">
        <v>9</v>
      </c>
      <c r="B23" s="1"/>
      <c r="C23" s="96" t="s">
        <v>41</v>
      </c>
      <c r="F23" s="6" t="s">
        <v>94</v>
      </c>
      <c r="H23" s="47">
        <v>0.52777777777777779</v>
      </c>
      <c r="I23" s="59"/>
      <c r="J23" s="47">
        <v>0.56944444444444442</v>
      </c>
      <c r="K23" s="62"/>
      <c r="L23" s="61">
        <f t="shared" si="0"/>
        <v>4.166666666666663E-2</v>
      </c>
      <c r="M23" s="63">
        <v>4.1666666666666664E-2</v>
      </c>
      <c r="N23" s="61">
        <f t="shared" si="1"/>
        <v>3.4694469519536142E-17</v>
      </c>
      <c r="O23" s="62"/>
      <c r="P23" s="64">
        <f t="shared" si="2"/>
        <v>-14.99999999999925</v>
      </c>
      <c r="Q23" s="64">
        <f>IF((P23&lt;0),0,P23)</f>
        <v>0</v>
      </c>
      <c r="R23" s="59"/>
      <c r="S23" s="102">
        <v>51.19</v>
      </c>
      <c r="T23" s="59">
        <v>0</v>
      </c>
      <c r="U23" s="59"/>
      <c r="V23" s="102">
        <v>55.97</v>
      </c>
      <c r="W23" s="59">
        <v>0</v>
      </c>
      <c r="X23" s="59"/>
      <c r="Y23" s="102">
        <v>56.18</v>
      </c>
      <c r="Z23" s="59">
        <v>0</v>
      </c>
      <c r="AA23" s="59"/>
      <c r="AB23" s="102">
        <v>67.5</v>
      </c>
      <c r="AC23" s="59">
        <v>0</v>
      </c>
      <c r="AD23" s="59"/>
      <c r="AE23" s="102">
        <v>67.849999999999994</v>
      </c>
      <c r="AF23" s="59">
        <v>0</v>
      </c>
      <c r="AG23" s="59"/>
      <c r="AH23" s="74">
        <v>0</v>
      </c>
      <c r="AI23" s="59"/>
      <c r="AJ23" s="59"/>
      <c r="AK23" s="102" t="s">
        <v>101</v>
      </c>
      <c r="AL23" s="65">
        <v>200</v>
      </c>
      <c r="AM23" s="65" t="e">
        <f t="shared" si="4"/>
        <v>#VALUE!</v>
      </c>
      <c r="AN23" s="66" t="e">
        <f t="shared" si="5"/>
        <v>#VALUE!</v>
      </c>
      <c r="AO23" s="67"/>
      <c r="AP23" s="67"/>
      <c r="AQ23" s="80" t="e">
        <f t="shared" si="6"/>
        <v>#VALUE!</v>
      </c>
      <c r="AS23" s="48">
        <v>15</v>
      </c>
    </row>
  </sheetData>
  <mergeCells count="2">
    <mergeCell ref="P3:Q3"/>
    <mergeCell ref="P4:Q4"/>
  </mergeCells>
  <printOptions gridLines="1"/>
  <pageMargins left="0.23622047244094491" right="0.23622047244094491" top="0.74803149606299213" bottom="0.74803149606299213" header="0.31496062992125984" footer="0.31496062992125984"/>
  <pageSetup paperSize="9" scale="95" pageOrder="overThenDown" orientation="landscape" horizontalDpi="300" verticalDpi="300" r:id="rId1"/>
  <headerFooter alignWithMargins="0">
    <oddHeader xml:space="preserve">&amp;CImpulsmarathon Chaam 
26-4-2026
</oddHeader>
    <oddFooter>&amp;L&amp;"Arial,Standaard"&amp;9Datum: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B46CA-5202-40D6-AC20-5C2F7817A642}">
  <dimension ref="A1:AS9"/>
  <sheetViews>
    <sheetView workbookViewId="0"/>
  </sheetViews>
  <sheetFormatPr defaultRowHeight="12.75" x14ac:dyDescent="0.2"/>
  <cols>
    <col min="1" max="1" width="4.25" style="91" customWidth="1"/>
    <col min="2" max="2" width="0.625" style="94" customWidth="1"/>
    <col min="3" max="3" width="18.625" style="91" bestFit="1" customWidth="1"/>
    <col min="4" max="4" width="24" style="1" hidden="1" customWidth="1"/>
    <col min="5" max="5" width="2" style="1" hidden="1" customWidth="1"/>
    <col min="6" max="6" width="4.125" style="1" customWidth="1"/>
    <col min="7" max="7" width="0.5" style="1" customWidth="1"/>
    <col min="8" max="8" width="7.625" style="58" hidden="1" customWidth="1"/>
    <col min="9" max="9" width="1.125" style="2" hidden="1" customWidth="1"/>
    <col min="10" max="10" width="7.625" style="58" hidden="1" customWidth="1"/>
    <col min="11" max="11" width="1.125" style="2" hidden="1" customWidth="1"/>
    <col min="12" max="14" width="7.875" style="58" hidden="1" customWidth="1"/>
    <col min="15" max="15" width="1.125" style="2" hidden="1" customWidth="1"/>
    <col min="16" max="16" width="5.25" style="3" hidden="1" customWidth="1"/>
    <col min="17" max="17" width="5.25" style="3" customWidth="1"/>
    <col min="18" max="18" width="0.75" style="1" customWidth="1"/>
    <col min="19" max="19" width="5.75" style="97" customWidth="1"/>
    <col min="20" max="20" width="4.875" style="1" customWidth="1"/>
    <col min="21" max="21" width="0.375" style="1" customWidth="1"/>
    <col min="22" max="22" width="5.375" style="97" customWidth="1"/>
    <col min="23" max="23" width="4.75" style="1" customWidth="1"/>
    <col min="24" max="24" width="0.625" style="1" customWidth="1"/>
    <col min="25" max="25" width="5.625" style="97" customWidth="1"/>
    <col min="26" max="26" width="4.75" style="1" customWidth="1"/>
    <col min="27" max="27" width="0.625" style="1" customWidth="1"/>
    <col min="28" max="28" width="5.5" style="97" customWidth="1"/>
    <col min="29" max="29" width="4.5" style="1" customWidth="1"/>
    <col min="30" max="30" width="0.625" style="1" customWidth="1"/>
    <col min="31" max="31" width="5.75" style="97" customWidth="1"/>
    <col min="32" max="32" width="4.875" style="1" customWidth="1"/>
    <col min="33" max="33" width="0.625" style="1" customWidth="1"/>
    <col min="34" max="34" width="4.875" style="4" hidden="1" customWidth="1"/>
    <col min="35" max="35" width="4.875" style="1" hidden="1" customWidth="1"/>
    <col min="36" max="36" width="1.125" style="1" hidden="1" customWidth="1"/>
    <col min="37" max="37" width="5.75" style="97" bestFit="1" customWidth="1"/>
    <col min="38" max="38" width="8.125" style="5" customWidth="1"/>
    <col min="39" max="39" width="5.5" style="5" customWidth="1"/>
    <col min="40" max="40" width="5" style="6" customWidth="1"/>
    <col min="41" max="41" width="3.75" style="1" customWidth="1"/>
    <col min="42" max="42" width="0.625" style="1" customWidth="1"/>
    <col min="43" max="43" width="6.5" style="7" customWidth="1"/>
    <col min="44" max="44" width="0.375" style="7" customWidth="1"/>
    <col min="45" max="45" width="4.875" style="8" customWidth="1"/>
    <col min="46" max="16384" width="9" style="1"/>
  </cols>
  <sheetData>
    <row r="1" spans="1:45" ht="18.75" x14ac:dyDescent="0.3">
      <c r="A1" s="90"/>
      <c r="F1" s="95"/>
    </row>
    <row r="3" spans="1:45" x14ac:dyDescent="0.2">
      <c r="P3" s="123" t="s">
        <v>106</v>
      </c>
      <c r="Q3" s="123"/>
    </row>
    <row r="4" spans="1:45" x14ac:dyDescent="0.2">
      <c r="A4" s="92" t="s">
        <v>0</v>
      </c>
      <c r="C4" s="92" t="s">
        <v>1</v>
      </c>
      <c r="D4" s="9" t="s">
        <v>33</v>
      </c>
      <c r="E4" s="9" t="s">
        <v>34</v>
      </c>
      <c r="F4" s="10"/>
      <c r="G4" s="11"/>
      <c r="H4" s="12"/>
      <c r="I4" s="14" t="s">
        <v>2</v>
      </c>
      <c r="J4" s="14"/>
      <c r="K4" s="15"/>
      <c r="L4" s="16" t="s">
        <v>3</v>
      </c>
      <c r="M4" s="16" t="s">
        <v>4</v>
      </c>
      <c r="N4" s="16" t="s">
        <v>5</v>
      </c>
      <c r="O4" s="13"/>
      <c r="P4" s="123" t="s">
        <v>107</v>
      </c>
      <c r="Q4" s="123"/>
      <c r="R4" s="10"/>
      <c r="S4" s="98"/>
      <c r="T4" s="17" t="s">
        <v>6</v>
      </c>
      <c r="U4" s="18"/>
      <c r="V4" s="103"/>
      <c r="W4" s="17" t="s">
        <v>7</v>
      </c>
      <c r="X4" s="10"/>
      <c r="Y4" s="103"/>
      <c r="Z4" s="17" t="s">
        <v>8</v>
      </c>
      <c r="AA4" s="10"/>
      <c r="AB4" s="103"/>
      <c r="AC4" s="17" t="s">
        <v>9</v>
      </c>
      <c r="AD4" s="10"/>
      <c r="AE4" s="103"/>
      <c r="AF4" s="17" t="s">
        <v>10</v>
      </c>
      <c r="AG4" s="72"/>
      <c r="AH4" s="19"/>
      <c r="AI4" s="17" t="s">
        <v>35</v>
      </c>
      <c r="AJ4" s="10"/>
      <c r="AK4" s="104"/>
      <c r="AL4" s="20"/>
      <c r="AM4" s="14" t="s">
        <v>11</v>
      </c>
      <c r="AN4" s="14"/>
      <c r="AO4" s="21"/>
      <c r="AP4" s="10"/>
      <c r="AQ4" s="22" t="s">
        <v>12</v>
      </c>
      <c r="AR4" s="23"/>
      <c r="AS4" s="24" t="s">
        <v>13</v>
      </c>
    </row>
    <row r="5" spans="1:45" x14ac:dyDescent="0.2">
      <c r="A5" s="92"/>
      <c r="C5" s="92"/>
      <c r="D5" s="10"/>
      <c r="E5" s="10"/>
      <c r="F5" s="10"/>
      <c r="G5" s="10"/>
      <c r="H5" s="25"/>
      <c r="I5" s="26"/>
      <c r="J5" s="25"/>
      <c r="K5" s="26"/>
      <c r="L5" s="25" t="s">
        <v>14</v>
      </c>
      <c r="M5" s="25" t="s">
        <v>15</v>
      </c>
      <c r="N5" s="25" t="s">
        <v>16</v>
      </c>
      <c r="O5" s="27"/>
      <c r="P5" s="28" t="s">
        <v>17</v>
      </c>
      <c r="Q5" s="35" t="s">
        <v>18</v>
      </c>
      <c r="R5" s="10"/>
      <c r="S5" s="99" t="s">
        <v>15</v>
      </c>
      <c r="T5" s="30" t="s">
        <v>19</v>
      </c>
      <c r="U5" s="18"/>
      <c r="V5" s="99" t="s">
        <v>15</v>
      </c>
      <c r="W5" s="30" t="s">
        <v>19</v>
      </c>
      <c r="X5" s="10"/>
      <c r="Y5" s="99" t="s">
        <v>15</v>
      </c>
      <c r="Z5" s="30" t="s">
        <v>19</v>
      </c>
      <c r="AA5" s="10"/>
      <c r="AB5" s="99" t="s">
        <v>15</v>
      </c>
      <c r="AC5" s="30" t="s">
        <v>19</v>
      </c>
      <c r="AD5" s="10"/>
      <c r="AE5" s="99" t="s">
        <v>15</v>
      </c>
      <c r="AF5" s="30" t="s">
        <v>19</v>
      </c>
      <c r="AG5" s="18"/>
      <c r="AH5" s="29" t="s">
        <v>15</v>
      </c>
      <c r="AI5" s="30" t="s">
        <v>19</v>
      </c>
      <c r="AJ5" s="10"/>
      <c r="AK5" s="105" t="s">
        <v>20</v>
      </c>
      <c r="AL5" s="31" t="s">
        <v>21</v>
      </c>
      <c r="AM5" s="31" t="s">
        <v>22</v>
      </c>
      <c r="AN5" s="32" t="s">
        <v>23</v>
      </c>
      <c r="AO5" s="30" t="s">
        <v>24</v>
      </c>
      <c r="AP5" s="10"/>
      <c r="AQ5" s="33" t="s">
        <v>24</v>
      </c>
      <c r="AR5" s="23"/>
      <c r="AS5" s="34" t="s">
        <v>25</v>
      </c>
    </row>
    <row r="6" spans="1:45" x14ac:dyDescent="0.2">
      <c r="A6" s="92"/>
      <c r="C6" s="92"/>
      <c r="D6" s="10"/>
      <c r="E6" s="10"/>
      <c r="F6" s="10"/>
      <c r="G6" s="10"/>
      <c r="H6" s="32" t="s">
        <v>26</v>
      </c>
      <c r="I6" s="26"/>
      <c r="J6" s="32" t="s">
        <v>27</v>
      </c>
      <c r="K6" s="26"/>
      <c r="L6" s="25"/>
      <c r="M6" s="25"/>
      <c r="N6" s="25"/>
      <c r="O6" s="27"/>
      <c r="P6" s="28"/>
      <c r="Q6" s="35" t="s">
        <v>24</v>
      </c>
      <c r="R6" s="10"/>
      <c r="S6" s="100"/>
      <c r="T6" s="37" t="s">
        <v>28</v>
      </c>
      <c r="U6" s="18"/>
      <c r="V6" s="100"/>
      <c r="W6" s="37" t="s">
        <v>28</v>
      </c>
      <c r="X6" s="10"/>
      <c r="Y6" s="100"/>
      <c r="Z6" s="37" t="s">
        <v>28</v>
      </c>
      <c r="AA6" s="10"/>
      <c r="AB6" s="100"/>
      <c r="AC6" s="37" t="s">
        <v>28</v>
      </c>
      <c r="AD6" s="10"/>
      <c r="AE6" s="100"/>
      <c r="AF6" s="37" t="s">
        <v>28</v>
      </c>
      <c r="AG6" s="18"/>
      <c r="AH6" s="36"/>
      <c r="AI6" s="37" t="s">
        <v>28</v>
      </c>
      <c r="AJ6" s="10"/>
      <c r="AK6" s="106" t="s">
        <v>29</v>
      </c>
      <c r="AL6" s="31" t="s">
        <v>15</v>
      </c>
      <c r="AM6" s="31" t="s">
        <v>16</v>
      </c>
      <c r="AN6" s="38" t="s">
        <v>24</v>
      </c>
      <c r="AO6" s="39" t="s">
        <v>28</v>
      </c>
      <c r="AP6" s="10"/>
      <c r="AQ6" s="33" t="s">
        <v>30</v>
      </c>
      <c r="AR6" s="23"/>
      <c r="AS6" s="34"/>
    </row>
    <row r="7" spans="1:45" x14ac:dyDescent="0.2">
      <c r="A7" s="92"/>
      <c r="C7" s="92"/>
      <c r="D7" s="10"/>
      <c r="E7" s="10"/>
      <c r="F7" s="10"/>
      <c r="G7" s="10"/>
      <c r="H7" s="40" t="s">
        <v>15</v>
      </c>
      <c r="I7" s="26"/>
      <c r="J7" s="40" t="s">
        <v>15</v>
      </c>
      <c r="K7" s="26"/>
      <c r="L7" s="25"/>
      <c r="M7" s="25"/>
      <c r="N7" s="25"/>
      <c r="O7" s="27"/>
      <c r="P7" s="28"/>
      <c r="Q7" s="41" t="s">
        <v>30</v>
      </c>
      <c r="R7" s="10"/>
      <c r="S7" s="101"/>
      <c r="T7" s="43" t="s">
        <v>31</v>
      </c>
      <c r="U7" s="18"/>
      <c r="V7" s="101"/>
      <c r="W7" s="43" t="s">
        <v>31</v>
      </c>
      <c r="X7" s="10"/>
      <c r="Y7" s="101"/>
      <c r="Z7" s="43" t="s">
        <v>31</v>
      </c>
      <c r="AA7" s="10"/>
      <c r="AB7" s="101"/>
      <c r="AC7" s="43" t="s">
        <v>31</v>
      </c>
      <c r="AD7" s="10"/>
      <c r="AE7" s="101"/>
      <c r="AF7" s="43" t="s">
        <v>31</v>
      </c>
      <c r="AG7" s="18"/>
      <c r="AH7" s="42"/>
      <c r="AI7" s="43" t="s">
        <v>31</v>
      </c>
      <c r="AJ7" s="10"/>
      <c r="AK7" s="107" t="s">
        <v>15</v>
      </c>
      <c r="AL7" s="31"/>
      <c r="AM7" s="31"/>
      <c r="AN7" s="40" t="s">
        <v>30</v>
      </c>
      <c r="AO7" s="44" t="s">
        <v>31</v>
      </c>
      <c r="AP7" s="10"/>
      <c r="AQ7" s="45"/>
      <c r="AR7" s="23"/>
      <c r="AS7" s="46"/>
    </row>
    <row r="8" spans="1:45" x14ac:dyDescent="0.2">
      <c r="B8" s="1"/>
    </row>
    <row r="9" spans="1:45" s="77" customFormat="1" ht="22.5" customHeight="1" x14ac:dyDescent="0.25">
      <c r="A9" s="96">
        <v>4827</v>
      </c>
      <c r="C9" s="96" t="s">
        <v>85</v>
      </c>
      <c r="F9" s="6" t="s">
        <v>97</v>
      </c>
      <c r="H9" s="47">
        <v>0.57638888888888895</v>
      </c>
      <c r="I9" s="59"/>
      <c r="J9" s="47">
        <v>0.61805555555555503</v>
      </c>
      <c r="K9" s="62"/>
      <c r="L9" s="61">
        <f>J9-H9</f>
        <v>4.1666666666666075E-2</v>
      </c>
      <c r="M9" s="63">
        <v>4.1666666666666664E-2</v>
      </c>
      <c r="N9" s="61">
        <f>ABS(L9-M9)</f>
        <v>5.8980598183211441E-16</v>
      </c>
      <c r="O9" s="62"/>
      <c r="P9" s="64">
        <f>(N9*24*60*60-60)*0.25</f>
        <v>-14.99999999998726</v>
      </c>
      <c r="Q9" s="64">
        <f>IF((P9&lt;0),0,P9)</f>
        <v>0</v>
      </c>
      <c r="R9" s="59"/>
      <c r="S9" s="102">
        <v>48.66</v>
      </c>
      <c r="T9" s="59">
        <v>0</v>
      </c>
      <c r="U9" s="59"/>
      <c r="V9" s="102">
        <v>57.25</v>
      </c>
      <c r="W9" s="59">
        <v>0</v>
      </c>
      <c r="X9" s="59"/>
      <c r="Y9" s="102">
        <v>63.25</v>
      </c>
      <c r="Z9" s="59">
        <v>4</v>
      </c>
      <c r="AA9" s="59"/>
      <c r="AB9" s="102">
        <v>52.41</v>
      </c>
      <c r="AC9" s="59">
        <v>0</v>
      </c>
      <c r="AD9" s="59"/>
      <c r="AE9" s="102">
        <v>77.209999999999994</v>
      </c>
      <c r="AF9" s="59">
        <v>0</v>
      </c>
      <c r="AG9" s="59"/>
      <c r="AH9" s="74">
        <v>0</v>
      </c>
      <c r="AI9" s="59"/>
      <c r="AJ9" s="59"/>
      <c r="AK9" s="102">
        <v>179.5</v>
      </c>
      <c r="AL9" s="65">
        <v>200</v>
      </c>
      <c r="AM9" s="65">
        <f>AK9-AL9</f>
        <v>-20.5</v>
      </c>
      <c r="AN9" s="66">
        <f>IF(AM9&lt;0,0*AK9,0*AL9+0.5*AM9)</f>
        <v>0</v>
      </c>
      <c r="AO9" s="67">
        <v>2</v>
      </c>
      <c r="AP9" s="67"/>
      <c r="AQ9" s="80">
        <f>Q9+(S9*0.25+T9)+(V9*0.25+W9)+(Y9*0.25+Z9)+(AB9*0.25+AC9)+(AE9*0.25+AF9)+(AH9*0.25+AI9)+AN9+AO9</f>
        <v>80.694999999999993</v>
      </c>
      <c r="AR9" s="7"/>
      <c r="AS9" s="117">
        <v>1</v>
      </c>
    </row>
  </sheetData>
  <mergeCells count="2">
    <mergeCell ref="P3:Q3"/>
    <mergeCell ref="P4:Q4"/>
  </mergeCells>
  <printOptions gridLines="1"/>
  <pageMargins left="0.23622047244094491" right="0.23622047244094491" top="0.74803149606299213" bottom="0.74803149606299213" header="0.31496062992125984" footer="0.31496062992125984"/>
  <pageSetup paperSize="9" scale="95" pageOrder="overThenDown" orientation="landscape" horizontalDpi="300" verticalDpi="300" r:id="rId1"/>
  <headerFooter alignWithMargins="0">
    <oddHeader xml:space="preserve">&amp;CImpulsmarathon Chaam 
26-4-2026
</oddHeader>
    <oddFooter>&amp;L&amp;"Arial,Standaard"&amp;9Datum: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Jeugd</vt:lpstr>
      <vt:lpstr>Epa</vt:lpstr>
      <vt:lpstr>Dpa</vt:lpstr>
      <vt:lpstr>Mpa</vt:lpstr>
      <vt:lpstr>Epo</vt:lpstr>
      <vt:lpstr>Dpo</vt:lpstr>
      <vt:lpstr>Mpo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</dc:creator>
  <cp:lastModifiedBy>Ria</cp:lastModifiedBy>
  <cp:lastPrinted>2026-04-26T17:36:52Z</cp:lastPrinted>
  <dcterms:created xsi:type="dcterms:W3CDTF">1997-11-11T17:32:24Z</dcterms:created>
  <dcterms:modified xsi:type="dcterms:W3CDTF">2026-04-26T17:40:33Z</dcterms:modified>
</cp:coreProperties>
</file>